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L203\Desktop\4TO. TRIM.-24 INF.FINANC. TRIM\"/>
    </mc:Choice>
  </mc:AlternateContent>
  <xr:revisionPtr revIDLastSave="0" documentId="8_{ED36D1EC-ED68-4296-B219-673BD77090E3}" xr6:coauthVersionLast="47" xr6:coauthVersionMax="47" xr10:uidLastSave="{00000000-0000-0000-0000-000000000000}"/>
  <bookViews>
    <workbookView xWindow="-108" yWindow="-108" windowWidth="23256" windowHeight="12456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4" l="1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73" i="4"/>
  <c r="E73" i="4"/>
  <c r="C73" i="4"/>
  <c r="D71" i="4"/>
  <c r="G71" i="4" s="1"/>
  <c r="D69" i="4"/>
  <c r="G69" i="4" s="1"/>
  <c r="D67" i="4"/>
  <c r="G67" i="4" s="1"/>
  <c r="D65" i="4"/>
  <c r="G65" i="4" s="1"/>
  <c r="D63" i="4"/>
  <c r="G63" i="4" s="1"/>
  <c r="D61" i="4"/>
  <c r="G61" i="4" s="1"/>
  <c r="D59" i="4"/>
  <c r="G59" i="4" s="1"/>
  <c r="B73" i="4"/>
  <c r="F51" i="4"/>
  <c r="E51" i="4"/>
  <c r="D49" i="4"/>
  <c r="G49" i="4" s="1"/>
  <c r="D48" i="4"/>
  <c r="G48" i="4" s="1"/>
  <c r="D47" i="4"/>
  <c r="G47" i="4" s="1"/>
  <c r="D46" i="4"/>
  <c r="G46" i="4" s="1"/>
  <c r="C51" i="4"/>
  <c r="B5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37" i="4"/>
  <c r="E37" i="4"/>
  <c r="C37" i="4"/>
  <c r="B37" i="4"/>
  <c r="G51" i="4" l="1"/>
  <c r="G73" i="4"/>
  <c r="D51" i="4"/>
  <c r="D73" i="4"/>
  <c r="G37" i="4"/>
  <c r="D3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<sst xmlns="http://schemas.openxmlformats.org/spreadsheetml/2006/main" count="248" uniqueCount="170">
  <si>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</si>
  <si>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</si>
  <si>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</si>
  <si>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</si>
  <si>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</si>
  <si>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</si>
  <si>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</si>
  <si>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</si>
  <si>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</si>
  <si>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</si>
  <si>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</si>
  <si>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</si>
  <si>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</si>
  <si>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</si>
  <si>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</si>
  <si>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</si>
  <si>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</si>
  <si>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</si>
  <si>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</si>
  <si>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</si>
  <si>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</si>
  <si>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</si>
  <si>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</si>
  <si>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</si>
  <si>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</si>
  <si>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</si>
  <si>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</si>
  <si>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</si>
  <si>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</si>
  <si>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</si>
  <si>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</si>
  <si>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</si>
  <si>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</si>
  <si>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</si>
  <si>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</si>
  <si>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</si>
  <si>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</si>
  <si>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</si>
  <si>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</si>
  <si>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</si>
  <si>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</si>
  <si>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</si>
  <si>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</si>
  <si>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</si>
  <si>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</si>
  <si>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</si>
  <si>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</si>
  <si>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</si>
  <si>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</si>
  <si>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</si>
  <si>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</si>
  <si>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</si>
  <si>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</si>
  <si>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</si>
  <si>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</si>
  <si>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</si>
  <si>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</si>
  <si>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</si>
  <si>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</si>
  <si>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</si>
  <si>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</si>
  <si>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</si>
  <si>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</si>
  <si>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</si>
  <si>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</si>
  <si>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</si>
  <si>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</si>
  <si>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</si>
  <si>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</si>
  <si>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</si>
  <si>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</si>
  <si>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</si>
  <si>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</si>
  <si>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</si>
  <si>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</si>
  <si>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</si>
  <si>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</si>
  <si>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</si>
  <si>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</si>
  <si>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</si>
  <si>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</si>
  <si>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</si>
  <si>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</si>
  <si>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</si>
  <si>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</si>
  <si>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</si>
  <si>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</si>
  <si>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</si>
  <si>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</si>
  <si>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</si>
  <si>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</si>
  <si>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</si>
  <si>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</si>
  <si>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</si>
  <si>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</si>
  <si>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</si>
  <si>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</si>
  <si>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</si>
  <si>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</si>
  <si>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</si>
  <si>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</si>
  <si>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</si>
  <si>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</si>
  <si>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</si>
  <si>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</si>
  <si>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</si>
  <si>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</si>
  <si>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</si>
  <si>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</si>
  <si>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</si>
  <si>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</si>
  <si>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</si>
  <si>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</si>
  <si>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</si>
  <si>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</si>
  <si>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</si>
  <si>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</si>
  <si>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</si>
  <si>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</si>
  <si>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</si>
  <si>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</si>
  <si>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</si>
  <si>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</si>
  <si>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</si>
  <si>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</si>
  <si>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</si>
  <si>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</si>
  <si>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</si>
  <si>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</si>
  <si>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Salamanca, Guanajuato.
Estado Analítico del Ejercicio del Presupuesto de Egresos
Clasificación por Objeto del Gasto (Capítulo y Concepto)
Del 1 de Enero al 31 de Diciembre de 2024</t>
  </si>
  <si>
    <t>Municipio de Salamanca, Guanajuato.
Estado Analítico del Ejercicio del Presupuesto de Egresos
Clasificación Económica (por Tipo de Gasto)
Del 1 de Enero al 31 de Diciembre de 2024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</si>
  <si>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</si>
  <si>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</si>
  <si>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</si>
  <si>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</si>
  <si>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</si>
  <si>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</si>
  <si>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</si>
  <si>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</si>
  <si>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</si>
  <si>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</si>
  <si>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</si>
  <si>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</si>
  <si>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</si>
  <si>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31111M260110000 DIRECCION GENERAL DE OBR</t>
  </si>
  <si>
    <t>31111M260120100 OFICIALIA MAYOR</t>
  </si>
  <si>
    <t>31111M260120201 DIRECCION DE RECURSOS MA</t>
  </si>
  <si>
    <t>31111M260120202 JEFATURA DE CONTROL VEHI</t>
  </si>
  <si>
    <t>31111M260120203 JEFATURA DE TALLER MUNIC</t>
  </si>
  <si>
    <t>31111M260120204 JEFATURA DE MANTENIMIENT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</si>
  <si>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</si>
  <si>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</si>
  <si>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</si>
  <si>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</si>
  <si>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</si>
  <si>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31111M260160000 DIR GRAL DE GESTION FINA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</si>
  <si>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</si>
  <si>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</si>
  <si>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</si>
  <si>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</si>
  <si>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31 de Diciembre de 2024</t>
  </si>
  <si>
    <t>Municipio de Salamanca, Guanajuato.
Estado Analítico del Ejercicio del Presupuesto de Egresos
Clasificación Administrativa (Poderes)
Del 1 de Enero al 31 de Diciembre de 2024</t>
  </si>
  <si>
    <t>Municipio de Salamanca, Guanajuato.
Estado Analítico del Ejercicio del Presupuesto de Egresos
Clasificación Administrativa (Sector Paraestatal)
Del 1 de Enero al 31 de Diciembre de 2024</t>
  </si>
  <si>
    <t>Municipio de Salamanca, Guanajuato.
Estado Analítico del Ejercicio del Presupuesto de Egresos
Clasificación Funcional (Finalidad y Función)
Del 1 de Enero al 31 de Diciembre de 2024</t>
  </si>
  <si>
    <t>_____________________________________________________</t>
  </si>
  <si>
    <t>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</si>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</sst>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3" fillId="0" borderId="0" xfId="0" applyFont="1"/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6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2" xfId="9" applyFont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/>
    <xf numFmtId="0" fontId="3" fillId="0" borderId="3" xfId="0" applyFont="1" applyBorder="1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8" fillId="0" borderId="10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8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Border="1" applyProtection="1">
      <protection locked="0"/>
    </xf>
    <xf numFmtId="4" fontId="8" fillId="0" borderId="6" xfId="0" applyNumberFormat="1" applyFont="1" applyBorder="1" applyProtection="1">
      <protection locked="0"/>
    </xf>
    <xf numFmtId="0" fontId="8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8" xfId="9" applyFont="1" applyFill="1" applyBorder="1" applyAlignment="1" applyProtection="1">
      <alignment horizontal="center" vertical="center" wrapText="1"/>
      <protection locked="0"/>
    </xf>
    <xf numFmtId="0" fontId="8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4" xfId="9" applyFont="1" applyFill="1" applyBorder="1" applyAlignment="1" applyProtection="1">
      <alignment horizontal="center" vertical="center" wrapText="1"/>
      <protection locked="0"/>
    </xf>
    <xf numFmtId="0" fontId="8" fillId="2" borderId="13" xfId="9" applyFont="1" applyFill="1" applyBorder="1" applyAlignment="1" applyProtection="1">
      <alignment horizontal="center" vertical="center" wrapText="1"/>
      <protection locked="0"/>
    </xf>
    <xf numFmtId="0" fontId="8" fillId="2" borderId="2" xfId="9" applyFont="1" applyFill="1" applyBorder="1" applyAlignment="1" applyProtection="1">
      <alignment horizontal="center" vertical="center" wrapText="1"/>
      <protection locked="0"/>
    </xf>
    <xf numFmtId="0" fontId="10" fillId="0" borderId="0" xfId="24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9" fillId="0" borderId="0" xfId="0" applyFont="1"/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E28EDCFA-98E2-4707-A849-63D3C2731D29}"/>
    <cellStyle name="Millares 2 3" xfId="4" xr:uid="{00000000-0005-0000-0000-000003000000}"/>
    <cellStyle name="Millares 2 3 2" xfId="18" xr:uid="{E28378A2-B79B-4606-AAF2-DA701FC0DA60}"/>
    <cellStyle name="Millares 2 4" xfId="16" xr:uid="{7BE5718B-2ACB-49D6-90DC-4BD08975DA75}"/>
    <cellStyle name="Millares 3" xfId="5" xr:uid="{00000000-0005-0000-0000-000004000000}"/>
    <cellStyle name="Millares 3 2" xfId="19" xr:uid="{8F25034A-C763-4167-9351-1C7B16DABE38}"/>
    <cellStyle name="Moneda 2" xfId="6" xr:uid="{00000000-0005-0000-0000-000005000000}"/>
    <cellStyle name="Moneda 2 2" xfId="20" xr:uid="{1BD591C4-DEEA-4BB0-B802-D161338CD04F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4" xr:uid="{DD48BC55-C447-466E-B29A-8DCA1B64885B}"/>
    <cellStyle name="Normal 2 4" xfId="21" xr:uid="{C7DD9D6B-D383-48A7-BE51-33F45C20B41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A860E019-857A-4A1B-A8C3-7763747C088C}"/>
    <cellStyle name="Normal 6 3" xfId="22" xr:uid="{B46FEBF0-3673-4560-8934-98E24C51BD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topLeftCell="A61" workbookViewId="0">
      <selection activeCell="A89" sqref="A89:F91"/>
    </sheetView>
  </sheetViews>
  <sheetFormatPr baseColWidth="10" defaultColWidth="12" defaultRowHeight="10.199999999999999" x14ac:dyDescent="0.2"/>
  <cols>
    <col min="1" max="1" width="53.42578125" style="1" customWidth="1"/>
    <col min="2" max="2" width="19.7109375" style="1" bestFit="1" customWidth="1"/>
    <col min="3" max="3" width="17.7109375" style="1" bestFit="1" customWidth="1"/>
    <col min="4" max="6" width="19.7109375" style="1" bestFit="1" customWidth="1"/>
    <col min="7" max="7" width="18.28515625" style="1" customWidth="1"/>
    <col min="8" max="16384" width="12" style="1"/>
  </cols>
  <sheetData>
    <row r="1" spans="1:7" ht="53.4" customHeight="1" x14ac:dyDescent="0.2">
      <c r="A1" s="49" t="s">
        <v>129</v>
      </c>
      <c r="B1" s="49"/>
      <c r="C1" s="49"/>
      <c r="D1" s="49"/>
      <c r="E1" s="49"/>
      <c r="F1" s="49"/>
      <c r="G1" s="50"/>
    </row>
    <row r="2" spans="1:7" x14ac:dyDescent="0.2">
      <c r="A2" s="25"/>
      <c r="B2" s="22"/>
      <c r="C2" s="23"/>
      <c r="D2" s="20" t="s">
        <v>57</v>
      </c>
      <c r="E2" s="23"/>
      <c r="F2" s="24"/>
      <c r="G2" s="36" t="s">
        <v>56</v>
      </c>
    </row>
    <row r="3" spans="1:7" ht="24.9" customHeight="1" x14ac:dyDescent="0.2">
      <c r="A3" s="21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7"/>
    </row>
    <row r="4" spans="1:7" x14ac:dyDescent="0.2">
      <c r="A4" s="26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ht="13.2" x14ac:dyDescent="0.25">
      <c r="A5" s="12" t="s">
        <v>58</v>
      </c>
      <c r="B5" s="42">
        <f>SUM(B6:B12)</f>
        <v>466271783.63999999</v>
      </c>
      <c r="C5" s="42">
        <f>SUM(C6:C12)</f>
        <v>-5275417.6600000011</v>
      </c>
      <c r="D5" s="42">
        <f>B5+C5</f>
        <v>460996365.97999996</v>
      </c>
      <c r="E5" s="42">
        <f>SUM(E6:E12)</f>
        <v>405420831.99000001</v>
      </c>
      <c r="F5" s="42">
        <f>SUM(F6:F12)</f>
        <v>405420831.99000001</v>
      </c>
      <c r="G5" s="42">
        <f>D5-E5</f>
        <v>55575533.98999995</v>
      </c>
    </row>
    <row r="6" spans="1:7" ht="13.2" x14ac:dyDescent="0.25">
      <c r="A6" s="13" t="s">
        <v>62</v>
      </c>
      <c r="B6" s="43">
        <v>271104417.68000001</v>
      </c>
      <c r="C6" s="43">
        <v>-18071053.109999999</v>
      </c>
      <c r="D6" s="43">
        <f t="shared" ref="D6:D69" si="0">B6+C6</f>
        <v>253033364.56999999</v>
      </c>
      <c r="E6" s="43">
        <v>229490605.78999999</v>
      </c>
      <c r="F6" s="43">
        <v>229490605.78999999</v>
      </c>
      <c r="G6" s="43">
        <f t="shared" ref="G6:G69" si="1">D6-E6</f>
        <v>23542758.780000001</v>
      </c>
    </row>
    <row r="7" spans="1:7" ht="13.2" x14ac:dyDescent="0.25">
      <c r="A7" s="13" t="s">
        <v>63</v>
      </c>
      <c r="B7" s="43">
        <v>2035624.21</v>
      </c>
      <c r="C7" s="43">
        <v>3700000</v>
      </c>
      <c r="D7" s="43">
        <f t="shared" si="0"/>
        <v>5735624.21</v>
      </c>
      <c r="E7" s="43">
        <v>4870137.71</v>
      </c>
      <c r="F7" s="43">
        <v>4870137.71</v>
      </c>
      <c r="G7" s="43">
        <f t="shared" si="1"/>
        <v>865486.5</v>
      </c>
    </row>
    <row r="8" spans="1:7" ht="13.2" x14ac:dyDescent="0.25">
      <c r="A8" s="13" t="s">
        <v>64</v>
      </c>
      <c r="B8" s="43">
        <v>52758004.630000003</v>
      </c>
      <c r="C8" s="43">
        <v>5816334.9500000002</v>
      </c>
      <c r="D8" s="43">
        <f t="shared" si="0"/>
        <v>58574339.580000006</v>
      </c>
      <c r="E8" s="43">
        <v>49223383.18</v>
      </c>
      <c r="F8" s="43">
        <v>49223383.18</v>
      </c>
      <c r="G8" s="43">
        <f t="shared" si="1"/>
        <v>9350956.400000006</v>
      </c>
    </row>
    <row r="9" spans="1:7" ht="13.2" x14ac:dyDescent="0.25">
      <c r="A9" s="13" t="s">
        <v>33</v>
      </c>
      <c r="B9" s="43">
        <v>102003416.87</v>
      </c>
      <c r="C9" s="43">
        <v>-455799.98</v>
      </c>
      <c r="D9" s="43">
        <f t="shared" si="0"/>
        <v>101547616.89</v>
      </c>
      <c r="E9" s="43">
        <v>86451497.010000005</v>
      </c>
      <c r="F9" s="43">
        <v>86451497.010000005</v>
      </c>
      <c r="G9" s="43">
        <f t="shared" si="1"/>
        <v>15096119.879999995</v>
      </c>
    </row>
    <row r="10" spans="1:7" ht="13.2" x14ac:dyDescent="0.25">
      <c r="A10" s="13" t="s">
        <v>65</v>
      </c>
      <c r="B10" s="43">
        <v>37557128.350000001</v>
      </c>
      <c r="C10" s="43">
        <v>4483292.38</v>
      </c>
      <c r="D10" s="43">
        <f t="shared" si="0"/>
        <v>42040420.730000004</v>
      </c>
      <c r="E10" s="43">
        <v>35385208.299999997</v>
      </c>
      <c r="F10" s="43">
        <v>35385208.299999997</v>
      </c>
      <c r="G10" s="43">
        <f t="shared" si="1"/>
        <v>6655212.4300000072</v>
      </c>
    </row>
    <row r="11" spans="1:7" ht="13.2" x14ac:dyDescent="0.25">
      <c r="A11" s="13" t="s">
        <v>34</v>
      </c>
      <c r="B11" s="43">
        <v>813191.9</v>
      </c>
      <c r="C11" s="43">
        <v>-748191.9</v>
      </c>
      <c r="D11" s="43">
        <f t="shared" si="0"/>
        <v>65000</v>
      </c>
      <c r="E11" s="43">
        <v>0</v>
      </c>
      <c r="F11" s="43">
        <v>0</v>
      </c>
      <c r="G11" s="43">
        <f t="shared" si="1"/>
        <v>65000</v>
      </c>
    </row>
    <row r="12" spans="1:7" ht="13.2" x14ac:dyDescent="0.25">
      <c r="A12" s="13" t="s">
        <v>66</v>
      </c>
      <c r="B12" s="43">
        <v>0</v>
      </c>
      <c r="C12" s="43">
        <v>0</v>
      </c>
      <c r="D12" s="43">
        <f t="shared" si="0"/>
        <v>0</v>
      </c>
      <c r="E12" s="43">
        <v>0</v>
      </c>
      <c r="F12" s="43">
        <v>0</v>
      </c>
      <c r="G12" s="43">
        <f t="shared" si="1"/>
        <v>0</v>
      </c>
    </row>
    <row r="13" spans="1:7" ht="13.2" x14ac:dyDescent="0.25">
      <c r="A13" s="12" t="s">
        <v>123</v>
      </c>
      <c r="B13" s="44">
        <f>SUM(B14:B22)</f>
        <v>116803081.78</v>
      </c>
      <c r="C13" s="44">
        <f>SUM(C14:C22)</f>
        <v>9165128.3200000022</v>
      </c>
      <c r="D13" s="44">
        <f t="shared" si="0"/>
        <v>125968210.10000001</v>
      </c>
      <c r="E13" s="44">
        <f>SUM(E14:E22)</f>
        <v>106608587.97</v>
      </c>
      <c r="F13" s="44">
        <f>SUM(F14:F22)</f>
        <v>106608587.97</v>
      </c>
      <c r="G13" s="44">
        <f t="shared" si="1"/>
        <v>19359622.13000001</v>
      </c>
    </row>
    <row r="14" spans="1:7" ht="13.2" x14ac:dyDescent="0.25">
      <c r="A14" s="13" t="s">
        <v>67</v>
      </c>
      <c r="B14" s="43">
        <v>8802226.8599999994</v>
      </c>
      <c r="C14" s="43">
        <v>855795.13</v>
      </c>
      <c r="D14" s="43">
        <f t="shared" si="0"/>
        <v>9658021.9900000002</v>
      </c>
      <c r="E14" s="43">
        <v>7002437.1200000001</v>
      </c>
      <c r="F14" s="43">
        <v>7002437.1200000001</v>
      </c>
      <c r="G14" s="43">
        <f t="shared" si="1"/>
        <v>2655584.87</v>
      </c>
    </row>
    <row r="15" spans="1:7" ht="13.2" x14ac:dyDescent="0.25">
      <c r="A15" s="13" t="s">
        <v>68</v>
      </c>
      <c r="B15" s="43">
        <v>1970546.37</v>
      </c>
      <c r="C15" s="43">
        <v>3554600.52</v>
      </c>
      <c r="D15" s="43">
        <f t="shared" si="0"/>
        <v>5525146.8900000006</v>
      </c>
      <c r="E15" s="43">
        <v>4614674.9800000004</v>
      </c>
      <c r="F15" s="43">
        <v>4614674.9800000004</v>
      </c>
      <c r="G15" s="43">
        <f t="shared" si="1"/>
        <v>910471.91000000015</v>
      </c>
    </row>
    <row r="16" spans="1:7" ht="13.2" x14ac:dyDescent="0.25">
      <c r="A16" s="13" t="s">
        <v>69</v>
      </c>
      <c r="B16" s="43">
        <v>4133900</v>
      </c>
      <c r="C16" s="43">
        <v>-4000000</v>
      </c>
      <c r="D16" s="43">
        <f t="shared" si="0"/>
        <v>133900</v>
      </c>
      <c r="E16" s="43">
        <v>19720</v>
      </c>
      <c r="F16" s="43">
        <v>19720</v>
      </c>
      <c r="G16" s="43">
        <f t="shared" si="1"/>
        <v>114180</v>
      </c>
    </row>
    <row r="17" spans="1:7" ht="13.2" x14ac:dyDescent="0.25">
      <c r="A17" s="13" t="s">
        <v>70</v>
      </c>
      <c r="B17" s="43">
        <v>50916160.049999997</v>
      </c>
      <c r="C17" s="43">
        <v>-4836554.28</v>
      </c>
      <c r="D17" s="43">
        <f t="shared" si="0"/>
        <v>46079605.769999996</v>
      </c>
      <c r="E17" s="43">
        <v>35440168</v>
      </c>
      <c r="F17" s="43">
        <v>35440168</v>
      </c>
      <c r="G17" s="43">
        <f t="shared" si="1"/>
        <v>10639437.769999996</v>
      </c>
    </row>
    <row r="18" spans="1:7" ht="13.2" x14ac:dyDescent="0.25">
      <c r="A18" s="13" t="s">
        <v>71</v>
      </c>
      <c r="B18" s="43">
        <v>1386187.94</v>
      </c>
      <c r="C18" s="43">
        <v>742784.97</v>
      </c>
      <c r="D18" s="43">
        <f t="shared" si="0"/>
        <v>2128972.91</v>
      </c>
      <c r="E18" s="43">
        <v>1527692.63</v>
      </c>
      <c r="F18" s="43">
        <v>1527692.63</v>
      </c>
      <c r="G18" s="43">
        <f t="shared" si="1"/>
        <v>601280.28000000026</v>
      </c>
    </row>
    <row r="19" spans="1:7" ht="13.2" x14ac:dyDescent="0.25">
      <c r="A19" s="13" t="s">
        <v>72</v>
      </c>
      <c r="B19" s="43">
        <v>20247867.98</v>
      </c>
      <c r="C19" s="43">
        <v>16423483.880000001</v>
      </c>
      <c r="D19" s="43">
        <f t="shared" si="0"/>
        <v>36671351.859999999</v>
      </c>
      <c r="E19" s="43">
        <v>35324444.640000001</v>
      </c>
      <c r="F19" s="43">
        <v>35324444.640000001</v>
      </c>
      <c r="G19" s="43">
        <f t="shared" si="1"/>
        <v>1346907.2199999988</v>
      </c>
    </row>
    <row r="20" spans="1:7" ht="13.2" x14ac:dyDescent="0.25">
      <c r="A20" s="13" t="s">
        <v>73</v>
      </c>
      <c r="B20" s="43">
        <v>15061360.77</v>
      </c>
      <c r="C20" s="43">
        <v>-895233.26</v>
      </c>
      <c r="D20" s="43">
        <f t="shared" si="0"/>
        <v>14166127.51</v>
      </c>
      <c r="E20" s="43">
        <v>12748205.4</v>
      </c>
      <c r="F20" s="43">
        <v>12748205.4</v>
      </c>
      <c r="G20" s="43">
        <f t="shared" si="1"/>
        <v>1417922.1099999994</v>
      </c>
    </row>
    <row r="21" spans="1:7" ht="13.2" x14ac:dyDescent="0.25">
      <c r="A21" s="13" t="s">
        <v>74</v>
      </c>
      <c r="B21" s="43">
        <v>1030000</v>
      </c>
      <c r="C21" s="43">
        <v>-967535.86</v>
      </c>
      <c r="D21" s="43">
        <f t="shared" si="0"/>
        <v>62464.140000000014</v>
      </c>
      <c r="E21" s="43">
        <v>40697.1</v>
      </c>
      <c r="F21" s="43">
        <v>40697.1</v>
      </c>
      <c r="G21" s="43">
        <f t="shared" si="1"/>
        <v>21767.040000000015</v>
      </c>
    </row>
    <row r="22" spans="1:7" ht="13.2" x14ac:dyDescent="0.25">
      <c r="A22" s="13" t="s">
        <v>75</v>
      </c>
      <c r="B22" s="43">
        <v>13254831.810000001</v>
      </c>
      <c r="C22" s="43">
        <v>-1712212.78</v>
      </c>
      <c r="D22" s="43">
        <f t="shared" si="0"/>
        <v>11542619.030000001</v>
      </c>
      <c r="E22" s="43">
        <v>9890548.0999999996</v>
      </c>
      <c r="F22" s="43">
        <v>9890548.0999999996</v>
      </c>
      <c r="G22" s="43">
        <f t="shared" si="1"/>
        <v>1652070.9300000016</v>
      </c>
    </row>
    <row r="23" spans="1:7" ht="13.2" x14ac:dyDescent="0.25">
      <c r="A23" s="12" t="s">
        <v>59</v>
      </c>
      <c r="B23" s="44">
        <f>SUM(B24:B32)</f>
        <v>146182794.94999999</v>
      </c>
      <c r="C23" s="44">
        <f>SUM(C24:C32)</f>
        <v>63489288.789999992</v>
      </c>
      <c r="D23" s="44">
        <f t="shared" si="0"/>
        <v>209672083.73999998</v>
      </c>
      <c r="E23" s="44">
        <f>SUM(E24:E32)</f>
        <v>177108781.15000004</v>
      </c>
      <c r="F23" s="44">
        <f>SUM(F24:F32)</f>
        <v>175338681.15000004</v>
      </c>
      <c r="G23" s="44">
        <f t="shared" si="1"/>
        <v>32563302.589999944</v>
      </c>
    </row>
    <row r="24" spans="1:7" ht="13.2" x14ac:dyDescent="0.25">
      <c r="A24" s="13" t="s">
        <v>76</v>
      </c>
      <c r="B24" s="43">
        <v>42875751.130000003</v>
      </c>
      <c r="C24" s="43">
        <v>890986.79</v>
      </c>
      <c r="D24" s="43">
        <f t="shared" si="0"/>
        <v>43766737.920000002</v>
      </c>
      <c r="E24" s="43">
        <v>40211852.880000003</v>
      </c>
      <c r="F24" s="43">
        <v>40211852.880000003</v>
      </c>
      <c r="G24" s="43">
        <f t="shared" si="1"/>
        <v>3554885.0399999991</v>
      </c>
    </row>
    <row r="25" spans="1:7" ht="13.2" x14ac:dyDescent="0.25">
      <c r="A25" s="13" t="s">
        <v>77</v>
      </c>
      <c r="B25" s="43">
        <v>6095216.0700000003</v>
      </c>
      <c r="C25" s="43">
        <v>4494431.8600000003</v>
      </c>
      <c r="D25" s="43">
        <f t="shared" si="0"/>
        <v>10589647.93</v>
      </c>
      <c r="E25" s="43">
        <v>9380295.0800000001</v>
      </c>
      <c r="F25" s="43">
        <v>9380295.0800000001</v>
      </c>
      <c r="G25" s="43">
        <f t="shared" si="1"/>
        <v>1209352.8499999996</v>
      </c>
    </row>
    <row r="26" spans="1:7" ht="13.2" x14ac:dyDescent="0.25">
      <c r="A26" s="13" t="s">
        <v>78</v>
      </c>
      <c r="B26" s="43">
        <v>32146342.43</v>
      </c>
      <c r="C26" s="43">
        <v>26105089.739999998</v>
      </c>
      <c r="D26" s="43">
        <f t="shared" si="0"/>
        <v>58251432.170000002</v>
      </c>
      <c r="E26" s="43">
        <v>48891225.710000001</v>
      </c>
      <c r="F26" s="43">
        <v>48891225.710000001</v>
      </c>
      <c r="G26" s="43">
        <f t="shared" si="1"/>
        <v>9360206.4600000009</v>
      </c>
    </row>
    <row r="27" spans="1:7" ht="13.2" x14ac:dyDescent="0.25">
      <c r="A27" s="13" t="s">
        <v>79</v>
      </c>
      <c r="B27" s="43">
        <v>8420250</v>
      </c>
      <c r="C27" s="43">
        <v>-515500</v>
      </c>
      <c r="D27" s="43">
        <f t="shared" si="0"/>
        <v>7904750</v>
      </c>
      <c r="E27" s="43">
        <v>5964944.3099999996</v>
      </c>
      <c r="F27" s="43">
        <v>5964944.3099999996</v>
      </c>
      <c r="G27" s="43">
        <f t="shared" si="1"/>
        <v>1939805.6900000004</v>
      </c>
    </row>
    <row r="28" spans="1:7" ht="13.2" x14ac:dyDescent="0.25">
      <c r="A28" s="13" t="s">
        <v>80</v>
      </c>
      <c r="B28" s="43">
        <v>19109928.370000001</v>
      </c>
      <c r="C28" s="43">
        <v>14731063.26</v>
      </c>
      <c r="D28" s="43">
        <f t="shared" si="0"/>
        <v>33840991.630000003</v>
      </c>
      <c r="E28" s="43">
        <v>25494671.59</v>
      </c>
      <c r="F28" s="43">
        <v>25494671.59</v>
      </c>
      <c r="G28" s="43">
        <f t="shared" si="1"/>
        <v>8346320.0400000028</v>
      </c>
    </row>
    <row r="29" spans="1:7" ht="13.2" x14ac:dyDescent="0.25">
      <c r="A29" s="13" t="s">
        <v>81</v>
      </c>
      <c r="B29" s="43">
        <v>6251070</v>
      </c>
      <c r="C29" s="43">
        <v>-38622.480000000003</v>
      </c>
      <c r="D29" s="43">
        <f t="shared" si="0"/>
        <v>6212447.5199999996</v>
      </c>
      <c r="E29" s="43">
        <v>4617617.16</v>
      </c>
      <c r="F29" s="43">
        <v>4617617.16</v>
      </c>
      <c r="G29" s="43">
        <f t="shared" si="1"/>
        <v>1594830.3599999994</v>
      </c>
    </row>
    <row r="30" spans="1:7" ht="13.2" x14ac:dyDescent="0.25">
      <c r="A30" s="13" t="s">
        <v>82</v>
      </c>
      <c r="B30" s="43">
        <v>1552199.63</v>
      </c>
      <c r="C30" s="43">
        <v>-349484.02</v>
      </c>
      <c r="D30" s="43">
        <f t="shared" si="0"/>
        <v>1202715.6099999999</v>
      </c>
      <c r="E30" s="43">
        <v>164776.46</v>
      </c>
      <c r="F30" s="43">
        <v>164776.46</v>
      </c>
      <c r="G30" s="43">
        <f t="shared" si="1"/>
        <v>1037939.1499999999</v>
      </c>
    </row>
    <row r="31" spans="1:7" ht="13.2" x14ac:dyDescent="0.25">
      <c r="A31" s="13" t="s">
        <v>83</v>
      </c>
      <c r="B31" s="43">
        <v>8229627.9000000004</v>
      </c>
      <c r="C31" s="43">
        <v>25340085.309999999</v>
      </c>
      <c r="D31" s="43">
        <f t="shared" si="0"/>
        <v>33569713.210000001</v>
      </c>
      <c r="E31" s="43">
        <v>31633464.989999998</v>
      </c>
      <c r="F31" s="43">
        <v>31633464.989999998</v>
      </c>
      <c r="G31" s="43">
        <f t="shared" si="1"/>
        <v>1936248.2200000025</v>
      </c>
    </row>
    <row r="32" spans="1:7" ht="13.2" x14ac:dyDescent="0.25">
      <c r="A32" s="13" t="s">
        <v>18</v>
      </c>
      <c r="B32" s="43">
        <v>21502409.420000002</v>
      </c>
      <c r="C32" s="43">
        <v>-7168761.6699999999</v>
      </c>
      <c r="D32" s="43">
        <f t="shared" si="0"/>
        <v>14333647.750000002</v>
      </c>
      <c r="E32" s="43">
        <v>10749932.970000001</v>
      </c>
      <c r="F32" s="43">
        <v>8979832.9700000007</v>
      </c>
      <c r="G32" s="43">
        <f t="shared" si="1"/>
        <v>3583714.7800000012</v>
      </c>
    </row>
    <row r="33" spans="1:7" ht="13.2" x14ac:dyDescent="0.25">
      <c r="A33" s="12" t="s">
        <v>124</v>
      </c>
      <c r="B33" s="44">
        <f>SUM(B34:B42)</f>
        <v>114136309.2</v>
      </c>
      <c r="C33" s="44">
        <f>SUM(C34:C42)</f>
        <v>31816547.030000001</v>
      </c>
      <c r="D33" s="44">
        <f t="shared" si="0"/>
        <v>145952856.23000002</v>
      </c>
      <c r="E33" s="44">
        <f>SUM(E34:E42)</f>
        <v>131534911.75</v>
      </c>
      <c r="F33" s="44">
        <f>SUM(F34:F42)</f>
        <v>131534911.75</v>
      </c>
      <c r="G33" s="44">
        <f t="shared" si="1"/>
        <v>14417944.480000019</v>
      </c>
    </row>
    <row r="34" spans="1:7" ht="13.2" x14ac:dyDescent="0.25">
      <c r="A34" s="13" t="s">
        <v>84</v>
      </c>
      <c r="B34" s="43">
        <v>1103361.75</v>
      </c>
      <c r="C34" s="43">
        <v>500000</v>
      </c>
      <c r="D34" s="43">
        <f t="shared" si="0"/>
        <v>1603361.75</v>
      </c>
      <c r="E34" s="43">
        <v>1121413.44</v>
      </c>
      <c r="F34" s="43">
        <v>1121413.44</v>
      </c>
      <c r="G34" s="43">
        <f t="shared" si="1"/>
        <v>481948.31000000006</v>
      </c>
    </row>
    <row r="35" spans="1:7" ht="13.2" x14ac:dyDescent="0.25">
      <c r="A35" s="13" t="s">
        <v>85</v>
      </c>
      <c r="B35" s="43">
        <v>77843507.370000005</v>
      </c>
      <c r="C35" s="43">
        <v>9617518.7100000009</v>
      </c>
      <c r="D35" s="43">
        <f t="shared" si="0"/>
        <v>87461026.080000013</v>
      </c>
      <c r="E35" s="43">
        <v>85461026.079999998</v>
      </c>
      <c r="F35" s="43">
        <v>85461026.079999998</v>
      </c>
      <c r="G35" s="43">
        <f t="shared" si="1"/>
        <v>2000000.0000000149</v>
      </c>
    </row>
    <row r="36" spans="1:7" ht="13.2" x14ac:dyDescent="0.25">
      <c r="A36" s="13" t="s">
        <v>86</v>
      </c>
      <c r="B36" s="43">
        <v>2575000</v>
      </c>
      <c r="C36" s="43">
        <v>11654378.5</v>
      </c>
      <c r="D36" s="43">
        <f t="shared" si="0"/>
        <v>14229378.5</v>
      </c>
      <c r="E36" s="43">
        <v>12599750</v>
      </c>
      <c r="F36" s="43">
        <v>12599750</v>
      </c>
      <c r="G36" s="43">
        <f t="shared" si="1"/>
        <v>1629628.5</v>
      </c>
    </row>
    <row r="37" spans="1:7" ht="13.2" x14ac:dyDescent="0.25">
      <c r="A37" s="13" t="s">
        <v>87</v>
      </c>
      <c r="B37" s="43">
        <v>31996440.079999998</v>
      </c>
      <c r="C37" s="43">
        <v>10044649.82</v>
      </c>
      <c r="D37" s="43">
        <f t="shared" si="0"/>
        <v>42041089.899999999</v>
      </c>
      <c r="E37" s="43">
        <v>32352722.23</v>
      </c>
      <c r="F37" s="43">
        <v>32352722.23</v>
      </c>
      <c r="G37" s="43">
        <f t="shared" si="1"/>
        <v>9688367.6699999981</v>
      </c>
    </row>
    <row r="38" spans="1:7" ht="13.2" x14ac:dyDescent="0.25">
      <c r="A38" s="13" t="s">
        <v>39</v>
      </c>
      <c r="B38" s="43">
        <v>0</v>
      </c>
      <c r="C38" s="43">
        <v>0</v>
      </c>
      <c r="D38" s="43">
        <f t="shared" si="0"/>
        <v>0</v>
      </c>
      <c r="E38" s="43">
        <v>0</v>
      </c>
      <c r="F38" s="43">
        <v>0</v>
      </c>
      <c r="G38" s="43">
        <f t="shared" si="1"/>
        <v>0</v>
      </c>
    </row>
    <row r="39" spans="1:7" ht="13.2" x14ac:dyDescent="0.25">
      <c r="A39" s="13" t="s">
        <v>88</v>
      </c>
      <c r="B39" s="43">
        <v>618000</v>
      </c>
      <c r="C39" s="43">
        <v>0</v>
      </c>
      <c r="D39" s="43">
        <f t="shared" si="0"/>
        <v>618000</v>
      </c>
      <c r="E39" s="43">
        <v>0</v>
      </c>
      <c r="F39" s="43">
        <v>0</v>
      </c>
      <c r="G39" s="43">
        <f t="shared" si="1"/>
        <v>618000</v>
      </c>
    </row>
    <row r="40" spans="1:7" ht="13.2" x14ac:dyDescent="0.25">
      <c r="A40" s="13" t="s">
        <v>89</v>
      </c>
      <c r="B40" s="43">
        <v>0</v>
      </c>
      <c r="C40" s="43">
        <v>0</v>
      </c>
      <c r="D40" s="43">
        <f t="shared" si="0"/>
        <v>0</v>
      </c>
      <c r="E40" s="43">
        <v>0</v>
      </c>
      <c r="F40" s="43">
        <v>0</v>
      </c>
      <c r="G40" s="43">
        <f t="shared" si="1"/>
        <v>0</v>
      </c>
    </row>
    <row r="41" spans="1:7" ht="13.2" x14ac:dyDescent="0.25">
      <c r="A41" s="13" t="s">
        <v>35</v>
      </c>
      <c r="B41" s="43">
        <v>0</v>
      </c>
      <c r="C41" s="43">
        <v>0</v>
      </c>
      <c r="D41" s="43">
        <f t="shared" si="0"/>
        <v>0</v>
      </c>
      <c r="E41" s="43">
        <v>0</v>
      </c>
      <c r="F41" s="43">
        <v>0</v>
      </c>
      <c r="G41" s="43">
        <f t="shared" si="1"/>
        <v>0</v>
      </c>
    </row>
    <row r="42" spans="1:7" ht="13.2" x14ac:dyDescent="0.25">
      <c r="A42" s="13" t="s">
        <v>90</v>
      </c>
      <c r="B42" s="43">
        <v>0</v>
      </c>
      <c r="C42" s="43">
        <v>0</v>
      </c>
      <c r="D42" s="43">
        <f t="shared" si="0"/>
        <v>0</v>
      </c>
      <c r="E42" s="43">
        <v>0</v>
      </c>
      <c r="F42" s="43">
        <v>0</v>
      </c>
      <c r="G42" s="43">
        <f t="shared" si="1"/>
        <v>0</v>
      </c>
    </row>
    <row r="43" spans="1:7" ht="13.2" x14ac:dyDescent="0.25">
      <c r="A43" s="12" t="s">
        <v>125</v>
      </c>
      <c r="B43" s="44">
        <f>SUM(B44:B52)</f>
        <v>76700502.399999991</v>
      </c>
      <c r="C43" s="44">
        <f>SUM(C44:C52)</f>
        <v>82299189.75999999</v>
      </c>
      <c r="D43" s="44">
        <f t="shared" si="0"/>
        <v>158999692.15999997</v>
      </c>
      <c r="E43" s="44">
        <f>SUM(E44:E52)</f>
        <v>119029237.44</v>
      </c>
      <c r="F43" s="44">
        <f>SUM(F44:F52)</f>
        <v>114898833.28</v>
      </c>
      <c r="G43" s="44">
        <f t="shared" si="1"/>
        <v>39970454.719999969</v>
      </c>
    </row>
    <row r="44" spans="1:7" ht="13.2" x14ac:dyDescent="0.25">
      <c r="A44" s="4" t="s">
        <v>91</v>
      </c>
      <c r="B44" s="43">
        <v>4150453.22</v>
      </c>
      <c r="C44" s="43">
        <v>1560100.2</v>
      </c>
      <c r="D44" s="43">
        <f t="shared" si="0"/>
        <v>5710553.4199999999</v>
      </c>
      <c r="E44" s="43">
        <v>4724157.05</v>
      </c>
      <c r="F44" s="43">
        <v>4724157.05</v>
      </c>
      <c r="G44" s="43">
        <f t="shared" si="1"/>
        <v>986396.37000000011</v>
      </c>
    </row>
    <row r="45" spans="1:7" ht="13.2" x14ac:dyDescent="0.25">
      <c r="A45" s="13" t="s">
        <v>92</v>
      </c>
      <c r="B45" s="43">
        <v>3267551.1</v>
      </c>
      <c r="C45" s="43">
        <v>17576580.02</v>
      </c>
      <c r="D45" s="43">
        <f t="shared" si="0"/>
        <v>20844131.120000001</v>
      </c>
      <c r="E45" s="43">
        <v>10592878.609999999</v>
      </c>
      <c r="F45" s="43">
        <v>9527678.4499999993</v>
      </c>
      <c r="G45" s="43">
        <f t="shared" si="1"/>
        <v>10251252.510000002</v>
      </c>
    </row>
    <row r="46" spans="1:7" ht="13.2" x14ac:dyDescent="0.25">
      <c r="A46" s="13" t="s">
        <v>93</v>
      </c>
      <c r="B46" s="43">
        <v>454101.25</v>
      </c>
      <c r="C46" s="43">
        <v>36052.800000000003</v>
      </c>
      <c r="D46" s="43">
        <f t="shared" si="0"/>
        <v>490154.05</v>
      </c>
      <c r="E46" s="43">
        <v>58669.29</v>
      </c>
      <c r="F46" s="43">
        <v>58669.29</v>
      </c>
      <c r="G46" s="43">
        <f t="shared" si="1"/>
        <v>431484.76</v>
      </c>
    </row>
    <row r="47" spans="1:7" ht="13.2" x14ac:dyDescent="0.25">
      <c r="A47" s="13" t="s">
        <v>94</v>
      </c>
      <c r="B47" s="43">
        <v>28902225</v>
      </c>
      <c r="C47" s="43">
        <v>32576049.120000001</v>
      </c>
      <c r="D47" s="43">
        <f t="shared" si="0"/>
        <v>61478274.120000005</v>
      </c>
      <c r="E47" s="43">
        <v>41961023</v>
      </c>
      <c r="F47" s="43">
        <v>38895819</v>
      </c>
      <c r="G47" s="43">
        <f t="shared" si="1"/>
        <v>19517251.120000005</v>
      </c>
    </row>
    <row r="48" spans="1:7" ht="13.2" x14ac:dyDescent="0.25">
      <c r="A48" s="13" t="s">
        <v>95</v>
      </c>
      <c r="B48" s="43">
        <v>5411320.5300000003</v>
      </c>
      <c r="C48" s="43">
        <v>-3195349.42</v>
      </c>
      <c r="D48" s="43">
        <f t="shared" si="0"/>
        <v>2215971.1100000003</v>
      </c>
      <c r="E48" s="43">
        <v>2215971.11</v>
      </c>
      <c r="F48" s="43">
        <v>2215971.11</v>
      </c>
      <c r="G48" s="43">
        <f t="shared" si="1"/>
        <v>0</v>
      </c>
    </row>
    <row r="49" spans="1:7" ht="13.2" x14ac:dyDescent="0.25">
      <c r="A49" s="13" t="s">
        <v>96</v>
      </c>
      <c r="B49" s="43">
        <v>32844438.5</v>
      </c>
      <c r="C49" s="43">
        <v>-11563515.32</v>
      </c>
      <c r="D49" s="43">
        <f t="shared" si="0"/>
        <v>21280923.18</v>
      </c>
      <c r="E49" s="43">
        <v>17607188.379999999</v>
      </c>
      <c r="F49" s="43">
        <v>17607188.379999999</v>
      </c>
      <c r="G49" s="43">
        <f t="shared" si="1"/>
        <v>3673734.8000000007</v>
      </c>
    </row>
    <row r="50" spans="1:7" ht="13.2" x14ac:dyDescent="0.25">
      <c r="A50" s="13" t="s">
        <v>97</v>
      </c>
      <c r="B50" s="43">
        <v>0</v>
      </c>
      <c r="C50" s="43">
        <v>0</v>
      </c>
      <c r="D50" s="43">
        <f t="shared" si="0"/>
        <v>0</v>
      </c>
      <c r="E50" s="43">
        <v>0</v>
      </c>
      <c r="F50" s="43">
        <v>0</v>
      </c>
      <c r="G50" s="43">
        <f t="shared" si="1"/>
        <v>0</v>
      </c>
    </row>
    <row r="51" spans="1:7" ht="13.2" x14ac:dyDescent="0.25">
      <c r="A51" s="13" t="s">
        <v>98</v>
      </c>
      <c r="B51" s="43">
        <v>1030000</v>
      </c>
      <c r="C51" s="43">
        <v>45898272.359999999</v>
      </c>
      <c r="D51" s="43">
        <f t="shared" si="0"/>
        <v>46928272.359999999</v>
      </c>
      <c r="E51" s="43">
        <v>41869350</v>
      </c>
      <c r="F51" s="43">
        <v>41869350</v>
      </c>
      <c r="G51" s="43">
        <f t="shared" si="1"/>
        <v>5058922.3599999994</v>
      </c>
    </row>
    <row r="52" spans="1:7" ht="13.2" x14ac:dyDescent="0.25">
      <c r="A52" s="13" t="s">
        <v>99</v>
      </c>
      <c r="B52" s="43">
        <v>640412.80000000005</v>
      </c>
      <c r="C52" s="43">
        <v>-589000</v>
      </c>
      <c r="D52" s="43">
        <f t="shared" si="0"/>
        <v>51412.800000000047</v>
      </c>
      <c r="E52" s="43">
        <v>0</v>
      </c>
      <c r="F52" s="43">
        <v>0</v>
      </c>
      <c r="G52" s="43">
        <f t="shared" si="1"/>
        <v>51412.800000000047</v>
      </c>
    </row>
    <row r="53" spans="1:7" ht="13.2" x14ac:dyDescent="0.25">
      <c r="A53" s="12" t="s">
        <v>60</v>
      </c>
      <c r="B53" s="44">
        <f>SUM(B54:B56)</f>
        <v>150588007.03</v>
      </c>
      <c r="C53" s="44">
        <f>SUM(C54:C56)</f>
        <v>363641902.25999999</v>
      </c>
      <c r="D53" s="44">
        <f t="shared" si="0"/>
        <v>514229909.28999996</v>
      </c>
      <c r="E53" s="44">
        <f>SUM(E54:E56)</f>
        <v>337534177.31999999</v>
      </c>
      <c r="F53" s="44">
        <f>SUM(F54:F56)</f>
        <v>337534177.31999999</v>
      </c>
      <c r="G53" s="44">
        <f t="shared" si="1"/>
        <v>176695731.96999997</v>
      </c>
    </row>
    <row r="54" spans="1:7" ht="13.2" x14ac:dyDescent="0.25">
      <c r="A54" s="13" t="s">
        <v>100</v>
      </c>
      <c r="B54" s="43">
        <v>136588007.03</v>
      </c>
      <c r="C54" s="43">
        <v>324795042.44999999</v>
      </c>
      <c r="D54" s="43">
        <f t="shared" si="0"/>
        <v>461383049.48000002</v>
      </c>
      <c r="E54" s="43">
        <v>310314434.13999999</v>
      </c>
      <c r="F54" s="43">
        <v>310314434.13999999</v>
      </c>
      <c r="G54" s="43">
        <f t="shared" si="1"/>
        <v>151068615.34000003</v>
      </c>
    </row>
    <row r="55" spans="1:7" ht="13.2" x14ac:dyDescent="0.25">
      <c r="A55" s="13" t="s">
        <v>101</v>
      </c>
      <c r="B55" s="43">
        <v>14000000</v>
      </c>
      <c r="C55" s="43">
        <v>38846859.810000002</v>
      </c>
      <c r="D55" s="43">
        <f t="shared" si="0"/>
        <v>52846859.810000002</v>
      </c>
      <c r="E55" s="43">
        <v>27219743.18</v>
      </c>
      <c r="F55" s="43">
        <v>27219743.18</v>
      </c>
      <c r="G55" s="43">
        <f t="shared" si="1"/>
        <v>25627116.630000003</v>
      </c>
    </row>
    <row r="56" spans="1:7" ht="13.2" x14ac:dyDescent="0.25">
      <c r="A56" s="13" t="s">
        <v>102</v>
      </c>
      <c r="B56" s="43">
        <v>0</v>
      </c>
      <c r="C56" s="43">
        <v>0</v>
      </c>
      <c r="D56" s="43">
        <f t="shared" si="0"/>
        <v>0</v>
      </c>
      <c r="E56" s="43">
        <v>0</v>
      </c>
      <c r="F56" s="43">
        <v>0</v>
      </c>
      <c r="G56" s="43">
        <f t="shared" si="1"/>
        <v>0</v>
      </c>
    </row>
    <row r="57" spans="1:7" ht="13.2" x14ac:dyDescent="0.25">
      <c r="A57" s="12" t="s">
        <v>126</v>
      </c>
      <c r="B57" s="44">
        <f>SUM(B58:B64)</f>
        <v>4935502.5</v>
      </c>
      <c r="C57" s="44">
        <f>SUM(C58:C64)</f>
        <v>10652417.210000001</v>
      </c>
      <c r="D57" s="44">
        <f t="shared" si="0"/>
        <v>15587919.710000001</v>
      </c>
      <c r="E57" s="44">
        <f>SUM(E58:E64)</f>
        <v>0</v>
      </c>
      <c r="F57" s="44">
        <f>SUM(F58:F64)</f>
        <v>0</v>
      </c>
      <c r="G57" s="44">
        <f t="shared" si="1"/>
        <v>15587919.710000001</v>
      </c>
    </row>
    <row r="58" spans="1:7" ht="13.2" x14ac:dyDescent="0.25">
      <c r="A58" s="13" t="s">
        <v>103</v>
      </c>
      <c r="B58" s="43">
        <v>0</v>
      </c>
      <c r="C58" s="43">
        <v>0</v>
      </c>
      <c r="D58" s="43">
        <f t="shared" si="0"/>
        <v>0</v>
      </c>
      <c r="E58" s="43">
        <v>0</v>
      </c>
      <c r="F58" s="43">
        <v>0</v>
      </c>
      <c r="G58" s="43">
        <f t="shared" si="1"/>
        <v>0</v>
      </c>
    </row>
    <row r="59" spans="1:7" ht="13.2" x14ac:dyDescent="0.25">
      <c r="A59" s="13" t="s">
        <v>104</v>
      </c>
      <c r="B59" s="43">
        <v>0</v>
      </c>
      <c r="C59" s="43">
        <v>0</v>
      </c>
      <c r="D59" s="43">
        <f t="shared" si="0"/>
        <v>0</v>
      </c>
      <c r="E59" s="43">
        <v>0</v>
      </c>
      <c r="F59" s="43">
        <v>0</v>
      </c>
      <c r="G59" s="43">
        <f t="shared" si="1"/>
        <v>0</v>
      </c>
    </row>
    <row r="60" spans="1:7" ht="13.2" x14ac:dyDescent="0.25">
      <c r="A60" s="13" t="s">
        <v>105</v>
      </c>
      <c r="B60" s="43">
        <v>0</v>
      </c>
      <c r="C60" s="43">
        <v>0</v>
      </c>
      <c r="D60" s="43">
        <f t="shared" si="0"/>
        <v>0</v>
      </c>
      <c r="E60" s="43">
        <v>0</v>
      </c>
      <c r="F60" s="43">
        <v>0</v>
      </c>
      <c r="G60" s="43">
        <f t="shared" si="1"/>
        <v>0</v>
      </c>
    </row>
    <row r="61" spans="1:7" ht="13.2" x14ac:dyDescent="0.25">
      <c r="A61" s="13" t="s">
        <v>106</v>
      </c>
      <c r="B61" s="43">
        <v>0</v>
      </c>
      <c r="C61" s="43">
        <v>0</v>
      </c>
      <c r="D61" s="43">
        <f t="shared" si="0"/>
        <v>0</v>
      </c>
      <c r="E61" s="43">
        <v>0</v>
      </c>
      <c r="F61" s="43">
        <v>0</v>
      </c>
      <c r="G61" s="43">
        <f t="shared" si="1"/>
        <v>0</v>
      </c>
    </row>
    <row r="62" spans="1:7" ht="13.2" x14ac:dyDescent="0.25">
      <c r="A62" s="13" t="s">
        <v>107</v>
      </c>
      <c r="B62" s="43">
        <v>0</v>
      </c>
      <c r="C62" s="43">
        <v>0</v>
      </c>
      <c r="D62" s="43">
        <f t="shared" si="0"/>
        <v>0</v>
      </c>
      <c r="E62" s="43">
        <v>0</v>
      </c>
      <c r="F62" s="43">
        <v>0</v>
      </c>
      <c r="G62" s="43">
        <f t="shared" si="1"/>
        <v>0</v>
      </c>
    </row>
    <row r="63" spans="1:7" ht="13.2" x14ac:dyDescent="0.25">
      <c r="A63" s="13" t="s">
        <v>108</v>
      </c>
      <c r="B63" s="43">
        <v>0</v>
      </c>
      <c r="C63" s="43">
        <v>0</v>
      </c>
      <c r="D63" s="43">
        <f t="shared" si="0"/>
        <v>0</v>
      </c>
      <c r="E63" s="43">
        <v>0</v>
      </c>
      <c r="F63" s="43">
        <v>0</v>
      </c>
      <c r="G63" s="43">
        <f t="shared" si="1"/>
        <v>0</v>
      </c>
    </row>
    <row r="64" spans="1:7" ht="13.2" x14ac:dyDescent="0.25">
      <c r="A64" s="13" t="s">
        <v>109</v>
      </c>
      <c r="B64" s="43">
        <v>4935502.5</v>
      </c>
      <c r="C64" s="43">
        <v>10652417.210000001</v>
      </c>
      <c r="D64" s="43">
        <f t="shared" si="0"/>
        <v>15587919.710000001</v>
      </c>
      <c r="E64" s="43">
        <v>0</v>
      </c>
      <c r="F64" s="43">
        <v>0</v>
      </c>
      <c r="G64" s="43">
        <f t="shared" si="1"/>
        <v>15587919.710000001</v>
      </c>
    </row>
    <row r="65" spans="1:7" ht="13.2" x14ac:dyDescent="0.25">
      <c r="A65" s="12" t="s">
        <v>127</v>
      </c>
      <c r="B65" s="44">
        <f>SUM(B66:B68)</f>
        <v>0</v>
      </c>
      <c r="C65" s="44">
        <f>SUM(C66:C68)</f>
        <v>0</v>
      </c>
      <c r="D65" s="44">
        <f t="shared" si="0"/>
        <v>0</v>
      </c>
      <c r="E65" s="44">
        <f>SUM(E66:E68)</f>
        <v>0</v>
      </c>
      <c r="F65" s="44">
        <f>SUM(F66:F68)</f>
        <v>0</v>
      </c>
      <c r="G65" s="44">
        <f t="shared" si="1"/>
        <v>0</v>
      </c>
    </row>
    <row r="66" spans="1:7" ht="13.2" x14ac:dyDescent="0.25">
      <c r="A66" s="13" t="s">
        <v>36</v>
      </c>
      <c r="B66" s="43">
        <v>0</v>
      </c>
      <c r="C66" s="43">
        <v>0</v>
      </c>
      <c r="D66" s="43">
        <f t="shared" si="0"/>
        <v>0</v>
      </c>
      <c r="E66" s="43">
        <v>0</v>
      </c>
      <c r="F66" s="43">
        <v>0</v>
      </c>
      <c r="G66" s="43">
        <f t="shared" si="1"/>
        <v>0</v>
      </c>
    </row>
    <row r="67" spans="1:7" ht="13.2" x14ac:dyDescent="0.25">
      <c r="A67" s="13" t="s">
        <v>37</v>
      </c>
      <c r="B67" s="43">
        <v>0</v>
      </c>
      <c r="C67" s="43">
        <v>0</v>
      </c>
      <c r="D67" s="43">
        <f t="shared" si="0"/>
        <v>0</v>
      </c>
      <c r="E67" s="43">
        <v>0</v>
      </c>
      <c r="F67" s="43">
        <v>0</v>
      </c>
      <c r="G67" s="43">
        <f t="shared" si="1"/>
        <v>0</v>
      </c>
    </row>
    <row r="68" spans="1:7" ht="13.2" x14ac:dyDescent="0.25">
      <c r="A68" s="13" t="s">
        <v>38</v>
      </c>
      <c r="B68" s="43">
        <v>0</v>
      </c>
      <c r="C68" s="43">
        <v>0</v>
      </c>
      <c r="D68" s="43">
        <f t="shared" si="0"/>
        <v>0</v>
      </c>
      <c r="E68" s="43">
        <v>0</v>
      </c>
      <c r="F68" s="43">
        <v>0</v>
      </c>
      <c r="G68" s="43">
        <f t="shared" si="1"/>
        <v>0</v>
      </c>
    </row>
    <row r="69" spans="1:7" ht="13.2" x14ac:dyDescent="0.25">
      <c r="A69" s="12" t="s">
        <v>61</v>
      </c>
      <c r="B69" s="44">
        <f>SUM(B70:B76)</f>
        <v>18820160.010000002</v>
      </c>
      <c r="C69" s="44">
        <f>SUM(C70:C76)</f>
        <v>-4375467.2700000005</v>
      </c>
      <c r="D69" s="44">
        <f t="shared" si="0"/>
        <v>14444692.740000002</v>
      </c>
      <c r="E69" s="44">
        <f>SUM(E70:E76)</f>
        <v>14444692.739999998</v>
      </c>
      <c r="F69" s="44">
        <f>SUM(F70:F76)</f>
        <v>14444692.739999998</v>
      </c>
      <c r="G69" s="44">
        <f t="shared" si="1"/>
        <v>0</v>
      </c>
    </row>
    <row r="70" spans="1:7" ht="13.2" x14ac:dyDescent="0.25">
      <c r="A70" s="13" t="s">
        <v>110</v>
      </c>
      <c r="B70" s="43">
        <v>18820160.010000002</v>
      </c>
      <c r="C70" s="43">
        <v>-10858237.33</v>
      </c>
      <c r="D70" s="43">
        <f t="shared" ref="D70:D76" si="2">B70+C70</f>
        <v>7961922.6800000016</v>
      </c>
      <c r="E70" s="43">
        <v>7961922.6799999997</v>
      </c>
      <c r="F70" s="43">
        <v>7961922.6799999997</v>
      </c>
      <c r="G70" s="43">
        <f t="shared" ref="G70:G76" si="3">D70-E70</f>
        <v>0</v>
      </c>
    </row>
    <row r="71" spans="1:7" ht="13.2" x14ac:dyDescent="0.25">
      <c r="A71" s="13" t="s">
        <v>111</v>
      </c>
      <c r="B71" s="43">
        <v>0</v>
      </c>
      <c r="C71" s="43">
        <v>6482770.0599999996</v>
      </c>
      <c r="D71" s="43">
        <f t="shared" si="2"/>
        <v>6482770.0599999996</v>
      </c>
      <c r="E71" s="43">
        <v>6482770.0599999996</v>
      </c>
      <c r="F71" s="43">
        <v>6482770.0599999996</v>
      </c>
      <c r="G71" s="43">
        <f t="shared" si="3"/>
        <v>0</v>
      </c>
    </row>
    <row r="72" spans="1:7" ht="13.2" x14ac:dyDescent="0.25">
      <c r="A72" s="13" t="s">
        <v>112</v>
      </c>
      <c r="B72" s="43">
        <v>0</v>
      </c>
      <c r="C72" s="43">
        <v>0</v>
      </c>
      <c r="D72" s="43">
        <f t="shared" si="2"/>
        <v>0</v>
      </c>
      <c r="E72" s="43">
        <v>0</v>
      </c>
      <c r="F72" s="43">
        <v>0</v>
      </c>
      <c r="G72" s="43">
        <f t="shared" si="3"/>
        <v>0</v>
      </c>
    </row>
    <row r="73" spans="1:7" ht="13.2" x14ac:dyDescent="0.25">
      <c r="A73" s="13" t="s">
        <v>113</v>
      </c>
      <c r="B73" s="43">
        <v>0</v>
      </c>
      <c r="C73" s="43">
        <v>0</v>
      </c>
      <c r="D73" s="43">
        <f t="shared" si="2"/>
        <v>0</v>
      </c>
      <c r="E73" s="43">
        <v>0</v>
      </c>
      <c r="F73" s="43">
        <v>0</v>
      </c>
      <c r="G73" s="43">
        <f t="shared" si="3"/>
        <v>0</v>
      </c>
    </row>
    <row r="74" spans="1:7" ht="13.2" x14ac:dyDescent="0.25">
      <c r="A74" s="13" t="s">
        <v>114</v>
      </c>
      <c r="B74" s="43">
        <v>0</v>
      </c>
      <c r="C74" s="43">
        <v>0</v>
      </c>
      <c r="D74" s="43">
        <f t="shared" si="2"/>
        <v>0</v>
      </c>
      <c r="E74" s="43">
        <v>0</v>
      </c>
      <c r="F74" s="43">
        <v>0</v>
      </c>
      <c r="G74" s="43">
        <f t="shared" si="3"/>
        <v>0</v>
      </c>
    </row>
    <row r="75" spans="1:7" ht="13.2" x14ac:dyDescent="0.25">
      <c r="A75" s="13" t="s">
        <v>115</v>
      </c>
      <c r="B75" s="43">
        <v>0</v>
      </c>
      <c r="C75" s="43">
        <v>0</v>
      </c>
      <c r="D75" s="43">
        <f t="shared" si="2"/>
        <v>0</v>
      </c>
      <c r="E75" s="43">
        <v>0</v>
      </c>
      <c r="F75" s="43">
        <v>0</v>
      </c>
      <c r="G75" s="43">
        <f t="shared" si="3"/>
        <v>0</v>
      </c>
    </row>
    <row r="76" spans="1:7" ht="13.2" x14ac:dyDescent="0.25">
      <c r="A76" s="14" t="s">
        <v>116</v>
      </c>
      <c r="B76" s="45">
        <v>0</v>
      </c>
      <c r="C76" s="45">
        <v>0</v>
      </c>
      <c r="D76" s="45">
        <f t="shared" si="2"/>
        <v>0</v>
      </c>
      <c r="E76" s="45">
        <v>0</v>
      </c>
      <c r="F76" s="45">
        <v>0</v>
      </c>
      <c r="G76" s="45">
        <f t="shared" si="3"/>
        <v>0</v>
      </c>
    </row>
    <row r="77" spans="1:7" ht="13.2" x14ac:dyDescent="0.25">
      <c r="A77" s="9" t="s">
        <v>50</v>
      </c>
      <c r="B77" s="46">
        <f t="shared" ref="B77:G77" si="4">SUM(B5+B13+B23+B33+B43+B53+B57+B65+B69)</f>
        <v>1094438141.51</v>
      </c>
      <c r="C77" s="46">
        <f t="shared" si="4"/>
        <v>551413588.44000006</v>
      </c>
      <c r="D77" s="46">
        <f t="shared" si="4"/>
        <v>1645851729.95</v>
      </c>
      <c r="E77" s="46">
        <f t="shared" si="4"/>
        <v>1291681220.3600001</v>
      </c>
      <c r="F77" s="46">
        <f t="shared" si="4"/>
        <v>1285780716.2</v>
      </c>
      <c r="G77" s="46">
        <f t="shared" si="4"/>
        <v>354170509.58999985</v>
      </c>
    </row>
    <row r="79" spans="1:7" x14ac:dyDescent="0.2">
      <c r="A79" s="1" t="s">
        <v>120</v>
      </c>
    </row>
    <row r="80" spans="1:7" s="57" customFormat="1" x14ac:dyDescent="0.2"/>
    <row r="81" spans="1:6" s="57" customFormat="1" x14ac:dyDescent="0.2"/>
    <row r="82" spans="1:6" s="57" customFormat="1" x14ac:dyDescent="0.2"/>
    <row r="89" spans="1:6" x14ac:dyDescent="0.2">
      <c r="A89" s="58" t="s">
        <v>164</v>
      </c>
      <c r="B89" s="56"/>
      <c r="C89" s="55" t="s">
        <v>165</v>
      </c>
      <c r="D89" s="55"/>
      <c r="E89" s="55"/>
      <c r="F89" s="55"/>
    </row>
    <row r="90" spans="1:6" ht="13.2" x14ac:dyDescent="0.25">
      <c r="A90" s="59" t="s">
        <v>166</v>
      </c>
      <c r="B90" s="60"/>
      <c r="C90" s="54" t="s">
        <v>167</v>
      </c>
      <c r="D90" s="54"/>
      <c r="E90" s="54"/>
      <c r="F90" s="54"/>
    </row>
    <row r="91" spans="1:6" ht="13.2" x14ac:dyDescent="0.25">
      <c r="A91" s="59" t="s">
        <v>168</v>
      </c>
      <c r="B91" s="60"/>
      <c r="C91" s="54" t="s">
        <v>169</v>
      </c>
      <c r="D91" s="54"/>
      <c r="E91" s="54"/>
      <c r="F91" s="54"/>
    </row>
  </sheetData>
  <sheetProtection formatCells="0" formatColumns="0" formatRows="0" autoFilter="0"/>
  <mergeCells count="5">
    <mergeCell ref="A1:G1"/>
    <mergeCell ref="G2:G3"/>
    <mergeCell ref="C89:F89"/>
    <mergeCell ref="C90:F90"/>
    <mergeCell ref="C91:F91"/>
  </mergeCells>
  <printOptions horizontalCentered="1"/>
  <pageMargins left="0.31496062992125984" right="0.11811023622047245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showGridLines="0" zoomScaleNormal="100" workbookViewId="0">
      <selection activeCell="A25" sqref="A25:F27"/>
    </sheetView>
  </sheetViews>
  <sheetFormatPr baseColWidth="10" defaultColWidth="12" defaultRowHeight="10.199999999999999" x14ac:dyDescent="0.2"/>
  <cols>
    <col min="1" max="1" width="47.7109375" style="1" customWidth="1"/>
    <col min="2" max="2" width="19.7109375" style="1" bestFit="1" customWidth="1"/>
    <col min="3" max="3" width="18.28515625" style="1" customWidth="1"/>
    <col min="4" max="6" width="19.7109375" style="1" bestFit="1" customWidth="1"/>
    <col min="7" max="7" width="18.28515625" style="1" customWidth="1"/>
    <col min="8" max="16384" width="12" style="1"/>
  </cols>
  <sheetData>
    <row r="1" spans="1:7" ht="60" customHeight="1" x14ac:dyDescent="0.2">
      <c r="A1" s="48" t="s">
        <v>130</v>
      </c>
      <c r="B1" s="49"/>
      <c r="C1" s="49"/>
      <c r="D1" s="49"/>
      <c r="E1" s="49"/>
      <c r="F1" s="49"/>
      <c r="G1" s="50"/>
    </row>
    <row r="2" spans="1:7" x14ac:dyDescent="0.2">
      <c r="A2" s="25"/>
      <c r="B2" s="22"/>
      <c r="C2" s="23"/>
      <c r="D2" s="20" t="s">
        <v>57</v>
      </c>
      <c r="E2" s="23"/>
      <c r="F2" s="24"/>
      <c r="G2" s="36" t="s">
        <v>56</v>
      </c>
    </row>
    <row r="3" spans="1:7" ht="24.9" customHeight="1" x14ac:dyDescent="0.2">
      <c r="A3" s="21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7"/>
    </row>
    <row r="4" spans="1:7" x14ac:dyDescent="0.2">
      <c r="A4" s="26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7"/>
      <c r="B5" s="28"/>
      <c r="C5" s="28"/>
      <c r="D5" s="28"/>
      <c r="E5" s="28"/>
      <c r="F5" s="28"/>
      <c r="G5" s="28"/>
    </row>
    <row r="6" spans="1:7" ht="13.2" x14ac:dyDescent="0.25">
      <c r="A6" s="6" t="s">
        <v>0</v>
      </c>
      <c r="B6" s="43">
        <v>842363969.57000005</v>
      </c>
      <c r="C6" s="43">
        <v>116330733.75</v>
      </c>
      <c r="D6" s="43">
        <f>B6+C6</f>
        <v>958694703.32000005</v>
      </c>
      <c r="E6" s="43">
        <v>826981882.91999996</v>
      </c>
      <c r="F6" s="43">
        <v>825211782.91999996</v>
      </c>
      <c r="G6" s="43">
        <f>D6-E6</f>
        <v>131712820.4000001</v>
      </c>
    </row>
    <row r="7" spans="1:7" ht="13.2" x14ac:dyDescent="0.25">
      <c r="A7" s="6"/>
      <c r="B7" s="43"/>
      <c r="C7" s="43"/>
      <c r="D7" s="43"/>
      <c r="E7" s="43"/>
      <c r="F7" s="43"/>
      <c r="G7" s="43"/>
    </row>
    <row r="8" spans="1:7" ht="13.2" x14ac:dyDescent="0.25">
      <c r="A8" s="6" t="s">
        <v>1</v>
      </c>
      <c r="B8" s="43">
        <v>233254011.93000001</v>
      </c>
      <c r="C8" s="43">
        <v>445941092.01999998</v>
      </c>
      <c r="D8" s="43">
        <f>B8+C8</f>
        <v>679195103.95000005</v>
      </c>
      <c r="E8" s="43">
        <v>456737414.75999999</v>
      </c>
      <c r="F8" s="43">
        <v>452607010.60000002</v>
      </c>
      <c r="G8" s="43">
        <f>D8-E8</f>
        <v>222457689.19000006</v>
      </c>
    </row>
    <row r="9" spans="1:7" ht="13.2" x14ac:dyDescent="0.25">
      <c r="A9" s="6"/>
      <c r="B9" s="43"/>
      <c r="C9" s="43"/>
      <c r="D9" s="43"/>
      <c r="E9" s="43"/>
      <c r="F9" s="43"/>
      <c r="G9" s="43"/>
    </row>
    <row r="10" spans="1:7" ht="13.2" x14ac:dyDescent="0.25">
      <c r="A10" s="6" t="s">
        <v>2</v>
      </c>
      <c r="B10" s="43">
        <v>18820160.010000002</v>
      </c>
      <c r="C10" s="43">
        <v>-10858237.33</v>
      </c>
      <c r="D10" s="43">
        <f>B10+C10</f>
        <v>7961922.6800000016</v>
      </c>
      <c r="E10" s="43">
        <v>7961922.6799999997</v>
      </c>
      <c r="F10" s="43">
        <v>7961922.6799999997</v>
      </c>
      <c r="G10" s="43">
        <f>D10-E10</f>
        <v>0</v>
      </c>
    </row>
    <row r="11" spans="1:7" ht="13.2" x14ac:dyDescent="0.25">
      <c r="A11" s="6"/>
      <c r="B11" s="43"/>
      <c r="C11" s="43"/>
      <c r="D11" s="43"/>
      <c r="E11" s="43"/>
      <c r="F11" s="43"/>
      <c r="G11" s="43"/>
    </row>
    <row r="12" spans="1:7" ht="13.2" x14ac:dyDescent="0.25">
      <c r="A12" s="6" t="s">
        <v>39</v>
      </c>
      <c r="B12" s="43">
        <v>0</v>
      </c>
      <c r="C12" s="43">
        <v>0</v>
      </c>
      <c r="D12" s="43">
        <f>B12+C12</f>
        <v>0</v>
      </c>
      <c r="E12" s="43">
        <v>0</v>
      </c>
      <c r="F12" s="43">
        <v>0</v>
      </c>
      <c r="G12" s="43">
        <f>D12-E12</f>
        <v>0</v>
      </c>
    </row>
    <row r="13" spans="1:7" ht="13.2" x14ac:dyDescent="0.25">
      <c r="A13" s="6"/>
      <c r="B13" s="43"/>
      <c r="C13" s="43"/>
      <c r="D13" s="43"/>
      <c r="E13" s="43"/>
      <c r="F13" s="43"/>
      <c r="G13" s="43"/>
    </row>
    <row r="14" spans="1:7" ht="13.2" x14ac:dyDescent="0.25">
      <c r="A14" s="33" t="s">
        <v>36</v>
      </c>
      <c r="B14" s="43">
        <v>0</v>
      </c>
      <c r="C14" s="43">
        <v>0</v>
      </c>
      <c r="D14" s="43">
        <f>B14+C14</f>
        <v>0</v>
      </c>
      <c r="E14" s="43">
        <v>0</v>
      </c>
      <c r="F14" s="43">
        <v>0</v>
      </c>
      <c r="G14" s="43">
        <f>D14-E14</f>
        <v>0</v>
      </c>
    </row>
    <row r="15" spans="1:7" ht="13.2" x14ac:dyDescent="0.25">
      <c r="A15" s="32"/>
      <c r="B15" s="45"/>
      <c r="C15" s="45"/>
      <c r="D15" s="45"/>
      <c r="E15" s="45"/>
      <c r="F15" s="45"/>
      <c r="G15" s="45"/>
    </row>
    <row r="16" spans="1:7" ht="13.2" x14ac:dyDescent="0.25">
      <c r="A16" s="9" t="s">
        <v>50</v>
      </c>
      <c r="B16" s="46">
        <f t="shared" ref="B16:G16" si="0">SUM(B6+B8+B10+B12+B14)</f>
        <v>1094438141.51</v>
      </c>
      <c r="C16" s="46">
        <f t="shared" si="0"/>
        <v>551413588.43999994</v>
      </c>
      <c r="D16" s="46">
        <f t="shared" si="0"/>
        <v>1645851729.95</v>
      </c>
      <c r="E16" s="46">
        <f t="shared" si="0"/>
        <v>1291681220.3599999</v>
      </c>
      <c r="F16" s="46">
        <f t="shared" si="0"/>
        <v>1285780716.2</v>
      </c>
      <c r="G16" s="46">
        <f t="shared" si="0"/>
        <v>354170509.59000015</v>
      </c>
    </row>
    <row r="20" spans="1:6" s="57" customFormat="1" x14ac:dyDescent="0.2"/>
    <row r="21" spans="1:6" s="57" customFormat="1" x14ac:dyDescent="0.2"/>
    <row r="25" spans="1:6" x14ac:dyDescent="0.2">
      <c r="A25" s="58" t="s">
        <v>164</v>
      </c>
      <c r="B25" s="56"/>
      <c r="C25" s="55" t="s">
        <v>165</v>
      </c>
      <c r="D25" s="55"/>
      <c r="E25" s="55"/>
      <c r="F25" s="55"/>
    </row>
    <row r="26" spans="1:6" ht="13.2" x14ac:dyDescent="0.25">
      <c r="A26" s="59" t="s">
        <v>166</v>
      </c>
      <c r="B26" s="60"/>
      <c r="C26" s="54" t="s">
        <v>167</v>
      </c>
      <c r="D26" s="54"/>
      <c r="E26" s="54"/>
      <c r="F26" s="54"/>
    </row>
    <row r="27" spans="1:6" ht="13.2" x14ac:dyDescent="0.25">
      <c r="A27" s="59" t="s">
        <v>168</v>
      </c>
      <c r="B27" s="60"/>
      <c r="C27" s="54" t="s">
        <v>169</v>
      </c>
      <c r="D27" s="54"/>
      <c r="E27" s="54"/>
      <c r="F27" s="54"/>
    </row>
  </sheetData>
  <sheetProtection formatCells="0" formatColumns="0" formatRows="0" autoFilter="0"/>
  <mergeCells count="5">
    <mergeCell ref="G2:G3"/>
    <mergeCell ref="A1:G1"/>
    <mergeCell ref="C25:F25"/>
    <mergeCell ref="C26:F26"/>
    <mergeCell ref="C27:F27"/>
  </mergeCells>
  <printOptions horizontalCentered="1"/>
  <pageMargins left="0.31496062992125984" right="0.11811023622047245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5"/>
  <sheetViews>
    <sheetView showGridLines="0" topLeftCell="A62" workbookViewId="0">
      <selection activeCell="A83" sqref="A83:F85"/>
    </sheetView>
  </sheetViews>
  <sheetFormatPr baseColWidth="10" defaultColWidth="12" defaultRowHeight="10.199999999999999" x14ac:dyDescent="0.2"/>
  <cols>
    <col min="1" max="1" width="56.42578125" style="1" customWidth="1"/>
    <col min="2" max="2" width="19.7109375" style="1" bestFit="1" customWidth="1"/>
    <col min="3" max="3" width="17.7109375" style="1" bestFit="1" customWidth="1"/>
    <col min="4" max="4" width="19.85546875" style="1" customWidth="1"/>
    <col min="5" max="6" width="19.7109375" style="1" bestFit="1" customWidth="1"/>
    <col min="7" max="7" width="18.28515625" style="1" customWidth="1"/>
    <col min="8" max="16384" width="12" style="1"/>
  </cols>
  <sheetData>
    <row r="1" spans="1:7" ht="51.6" customHeight="1" x14ac:dyDescent="0.2">
      <c r="A1" s="51" t="s">
        <v>160</v>
      </c>
      <c r="B1" s="52"/>
      <c r="C1" s="52"/>
      <c r="D1" s="52"/>
      <c r="E1" s="52"/>
      <c r="F1" s="52"/>
      <c r="G1" s="53"/>
    </row>
    <row r="2" spans="1:7" ht="12.6" customHeight="1" x14ac:dyDescent="0.2">
      <c r="A2" s="30"/>
      <c r="B2" s="29"/>
      <c r="C2" s="29"/>
      <c r="D2" s="29"/>
      <c r="E2" s="29"/>
      <c r="F2" s="29"/>
      <c r="G2" s="31"/>
    </row>
    <row r="3" spans="1:7" x14ac:dyDescent="0.2">
      <c r="A3" s="25"/>
      <c r="B3" s="22"/>
      <c r="C3" s="23"/>
      <c r="D3" s="20" t="s">
        <v>57</v>
      </c>
      <c r="E3" s="23"/>
      <c r="F3" s="24"/>
      <c r="G3" s="36" t="s">
        <v>56</v>
      </c>
    </row>
    <row r="4" spans="1:7" ht="24.9" customHeight="1" x14ac:dyDescent="0.2">
      <c r="A4" s="21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37"/>
    </row>
    <row r="5" spans="1:7" x14ac:dyDescent="0.2">
      <c r="A5" s="26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15"/>
      <c r="B6" s="7"/>
      <c r="C6" s="7"/>
      <c r="D6" s="7"/>
      <c r="E6" s="7"/>
      <c r="F6" s="7"/>
      <c r="G6" s="7"/>
    </row>
    <row r="7" spans="1:7" ht="13.2" x14ac:dyDescent="0.25">
      <c r="A7" s="16" t="s">
        <v>131</v>
      </c>
      <c r="B7" s="43">
        <v>16243494.25</v>
      </c>
      <c r="C7" s="43">
        <v>70480.87</v>
      </c>
      <c r="D7" s="43">
        <f>B7+C7</f>
        <v>16313975.119999999</v>
      </c>
      <c r="E7" s="43">
        <v>15434680.550000001</v>
      </c>
      <c r="F7" s="43">
        <v>15378680.550000001</v>
      </c>
      <c r="G7" s="43">
        <f>D7-E7</f>
        <v>879294.56999999844</v>
      </c>
    </row>
    <row r="8" spans="1:7" ht="13.2" x14ac:dyDescent="0.25">
      <c r="A8" s="16" t="s">
        <v>132</v>
      </c>
      <c r="B8" s="43">
        <v>24985542.190000001</v>
      </c>
      <c r="C8" s="43">
        <v>28137026.899999999</v>
      </c>
      <c r="D8" s="43">
        <f t="shared" ref="D8:D13" si="0">B8+C8</f>
        <v>53122569.090000004</v>
      </c>
      <c r="E8" s="43">
        <v>49487869.200000003</v>
      </c>
      <c r="F8" s="43">
        <v>49439869.200000003</v>
      </c>
      <c r="G8" s="43">
        <f t="shared" ref="G8:G13" si="1">D8-E8</f>
        <v>3634699.8900000006</v>
      </c>
    </row>
    <row r="9" spans="1:7" ht="13.2" x14ac:dyDescent="0.25">
      <c r="A9" s="16" t="s">
        <v>133</v>
      </c>
      <c r="B9" s="43">
        <v>19881918.5</v>
      </c>
      <c r="C9" s="43">
        <v>-4373495.46</v>
      </c>
      <c r="D9" s="43">
        <f t="shared" si="0"/>
        <v>15508423.039999999</v>
      </c>
      <c r="E9" s="43">
        <v>12873601.23</v>
      </c>
      <c r="F9" s="43">
        <v>12833601.23</v>
      </c>
      <c r="G9" s="43">
        <f t="shared" si="1"/>
        <v>2634821.8099999987</v>
      </c>
    </row>
    <row r="10" spans="1:7" ht="13.2" x14ac:dyDescent="0.25">
      <c r="A10" s="16" t="s">
        <v>134</v>
      </c>
      <c r="B10" s="43">
        <v>7413286.0099999998</v>
      </c>
      <c r="C10" s="43">
        <v>364002.1</v>
      </c>
      <c r="D10" s="43">
        <f t="shared" si="0"/>
        <v>7777288.1099999994</v>
      </c>
      <c r="E10" s="43">
        <v>5512490.4800000004</v>
      </c>
      <c r="F10" s="43">
        <v>5497490.4800000004</v>
      </c>
      <c r="G10" s="43">
        <f t="shared" si="1"/>
        <v>2264797.629999999</v>
      </c>
    </row>
    <row r="11" spans="1:7" ht="13.2" x14ac:dyDescent="0.25">
      <c r="A11" s="16" t="s">
        <v>135</v>
      </c>
      <c r="B11" s="43">
        <v>16332915.08</v>
      </c>
      <c r="C11" s="43">
        <v>162250.21</v>
      </c>
      <c r="D11" s="43">
        <f t="shared" si="0"/>
        <v>16495165.290000001</v>
      </c>
      <c r="E11" s="43">
        <v>8249539.6399999997</v>
      </c>
      <c r="F11" s="43">
        <v>8221539.6399999997</v>
      </c>
      <c r="G11" s="43">
        <f t="shared" si="1"/>
        <v>8245625.6500000013</v>
      </c>
    </row>
    <row r="12" spans="1:7" ht="13.2" x14ac:dyDescent="0.25">
      <c r="A12" s="16" t="s">
        <v>136</v>
      </c>
      <c r="B12" s="43">
        <v>943206.68</v>
      </c>
      <c r="C12" s="43">
        <v>5300</v>
      </c>
      <c r="D12" s="43">
        <f t="shared" si="0"/>
        <v>948506.68</v>
      </c>
      <c r="E12" s="43">
        <v>905912.26</v>
      </c>
      <c r="F12" s="43">
        <v>902412.26</v>
      </c>
      <c r="G12" s="43">
        <f t="shared" si="1"/>
        <v>42594.420000000042</v>
      </c>
    </row>
    <row r="13" spans="1:7" ht="13.2" x14ac:dyDescent="0.25">
      <c r="A13" s="16" t="s">
        <v>137</v>
      </c>
      <c r="B13" s="43">
        <v>106142996.48</v>
      </c>
      <c r="C13" s="43">
        <v>-630209.64</v>
      </c>
      <c r="D13" s="43">
        <f t="shared" si="0"/>
        <v>105512786.84</v>
      </c>
      <c r="E13" s="43">
        <v>86709478.629999995</v>
      </c>
      <c r="F13" s="43">
        <v>86595678.629999995</v>
      </c>
      <c r="G13" s="43">
        <f t="shared" si="1"/>
        <v>18803308.210000008</v>
      </c>
    </row>
    <row r="14" spans="1:7" ht="13.2" x14ac:dyDescent="0.25">
      <c r="A14" s="16" t="s">
        <v>138</v>
      </c>
      <c r="B14" s="43">
        <v>8049868.9100000001</v>
      </c>
      <c r="C14" s="43">
        <v>56000</v>
      </c>
      <c r="D14" s="43">
        <f t="shared" ref="D14" si="2">B14+C14</f>
        <v>8105868.9100000001</v>
      </c>
      <c r="E14" s="43">
        <v>7246550.1799999997</v>
      </c>
      <c r="F14" s="43">
        <v>6863948.1799999997</v>
      </c>
      <c r="G14" s="43">
        <f t="shared" ref="G14" si="3">D14-E14</f>
        <v>859318.73000000045</v>
      </c>
    </row>
    <row r="15" spans="1:7" ht="13.2" x14ac:dyDescent="0.25">
      <c r="A15" s="16" t="s">
        <v>139</v>
      </c>
      <c r="B15" s="43">
        <v>154881490.81</v>
      </c>
      <c r="C15" s="43">
        <v>-14933018.210000001</v>
      </c>
      <c r="D15" s="43">
        <f t="shared" ref="D15" si="4">B15+C15</f>
        <v>139948472.59999999</v>
      </c>
      <c r="E15" s="43">
        <v>114910181.69</v>
      </c>
      <c r="F15" s="43">
        <v>114729981.69</v>
      </c>
      <c r="G15" s="43">
        <f t="shared" ref="G15" si="5">D15-E15</f>
        <v>25038290.909999996</v>
      </c>
    </row>
    <row r="16" spans="1:7" ht="13.2" x14ac:dyDescent="0.25">
      <c r="A16" s="16" t="s">
        <v>140</v>
      </c>
      <c r="B16" s="43">
        <v>13936961.550000001</v>
      </c>
      <c r="C16" s="43">
        <v>3648438.5</v>
      </c>
      <c r="D16" s="43">
        <f t="shared" ref="D16" si="6">B16+C16</f>
        <v>17585400.050000001</v>
      </c>
      <c r="E16" s="43">
        <v>13393035.43</v>
      </c>
      <c r="F16" s="43">
        <v>13363035.43</v>
      </c>
      <c r="G16" s="43">
        <f t="shared" ref="G16" si="7">D16-E16</f>
        <v>4192364.620000001</v>
      </c>
    </row>
    <row r="17" spans="1:7" ht="13.2" x14ac:dyDescent="0.25">
      <c r="A17" s="16" t="s">
        <v>141</v>
      </c>
      <c r="B17" s="43">
        <v>47037728.490000002</v>
      </c>
      <c r="C17" s="43">
        <v>28652543.59</v>
      </c>
      <c r="D17" s="43">
        <f t="shared" ref="D17" si="8">B17+C17</f>
        <v>75690272.079999998</v>
      </c>
      <c r="E17" s="43">
        <v>52655595.700000003</v>
      </c>
      <c r="F17" s="43">
        <v>52550595.700000003</v>
      </c>
      <c r="G17" s="43">
        <f t="shared" ref="G17" si="9">D17-E17</f>
        <v>23034676.379999995</v>
      </c>
    </row>
    <row r="18" spans="1:7" ht="13.2" x14ac:dyDescent="0.25">
      <c r="A18" s="16" t="s">
        <v>142</v>
      </c>
      <c r="B18" s="43">
        <v>12462484.060000001</v>
      </c>
      <c r="C18" s="43">
        <v>3442018.38</v>
      </c>
      <c r="D18" s="43">
        <f t="shared" ref="D18" si="10">B18+C18</f>
        <v>15904502.440000001</v>
      </c>
      <c r="E18" s="43">
        <v>13037612.380000001</v>
      </c>
      <c r="F18" s="43">
        <v>13005612.380000001</v>
      </c>
      <c r="G18" s="43">
        <f t="shared" ref="G18" si="11">D18-E18</f>
        <v>2866890.0600000005</v>
      </c>
    </row>
    <row r="19" spans="1:7" ht="13.2" x14ac:dyDescent="0.25">
      <c r="A19" s="16" t="s">
        <v>143</v>
      </c>
      <c r="B19" s="43">
        <v>189969433.86000001</v>
      </c>
      <c r="C19" s="43">
        <v>13106952.34</v>
      </c>
      <c r="D19" s="43">
        <f t="shared" ref="D19" si="12">B19+C19</f>
        <v>203076386.20000002</v>
      </c>
      <c r="E19" s="43">
        <v>174706345.75999999</v>
      </c>
      <c r="F19" s="43">
        <v>171752345.75999999</v>
      </c>
      <c r="G19" s="43">
        <f t="shared" ref="G19" si="13">D19-E19</f>
        <v>28370040.440000027</v>
      </c>
    </row>
    <row r="20" spans="1:7" ht="13.2" x14ac:dyDescent="0.25">
      <c r="A20" s="16" t="s">
        <v>144</v>
      </c>
      <c r="B20" s="43">
        <v>182531044.52000001</v>
      </c>
      <c r="C20" s="43">
        <v>377241240.54000002</v>
      </c>
      <c r="D20" s="43">
        <f t="shared" ref="D20" si="14">B20+C20</f>
        <v>559772285.06000006</v>
      </c>
      <c r="E20" s="43">
        <v>374300634.49000001</v>
      </c>
      <c r="F20" s="43">
        <v>374236634.49000001</v>
      </c>
      <c r="G20" s="43">
        <f t="shared" ref="G20" si="15">D20-E20</f>
        <v>185471650.57000005</v>
      </c>
    </row>
    <row r="21" spans="1:7" ht="13.2" x14ac:dyDescent="0.25">
      <c r="A21" s="16" t="s">
        <v>145</v>
      </c>
      <c r="B21" s="43">
        <v>9956024.5399999991</v>
      </c>
      <c r="C21" s="43">
        <v>789000</v>
      </c>
      <c r="D21" s="43">
        <f t="shared" ref="D21" si="16">B21+C21</f>
        <v>10745024.539999999</v>
      </c>
      <c r="E21" s="43">
        <v>9385535.2599999998</v>
      </c>
      <c r="F21" s="43">
        <v>9343535.2599999998</v>
      </c>
      <c r="G21" s="43">
        <f t="shared" ref="G21" si="17">D21-E21</f>
        <v>1359489.2799999993</v>
      </c>
    </row>
    <row r="22" spans="1:7" ht="13.2" x14ac:dyDescent="0.25">
      <c r="A22" s="16" t="s">
        <v>146</v>
      </c>
      <c r="B22" s="43">
        <v>17633743.43</v>
      </c>
      <c r="C22" s="43">
        <v>317314</v>
      </c>
      <c r="D22" s="43">
        <f t="shared" ref="D22" si="18">B22+C22</f>
        <v>17951057.43</v>
      </c>
      <c r="E22" s="43">
        <v>15442797.210000001</v>
      </c>
      <c r="F22" s="43">
        <v>15422797.210000001</v>
      </c>
      <c r="G22" s="43">
        <f t="shared" ref="G22" si="19">D22-E22</f>
        <v>2508260.2199999988</v>
      </c>
    </row>
    <row r="23" spans="1:7" ht="13.2" x14ac:dyDescent="0.25">
      <c r="A23" s="16" t="s">
        <v>147</v>
      </c>
      <c r="B23" s="43">
        <v>20244408.579999998</v>
      </c>
      <c r="C23" s="43">
        <v>15393043.689999999</v>
      </c>
      <c r="D23" s="43">
        <f t="shared" ref="D23" si="20">B23+C23</f>
        <v>35637452.269999996</v>
      </c>
      <c r="E23" s="43">
        <v>34247188.600000001</v>
      </c>
      <c r="F23" s="43">
        <v>34242188.600000001</v>
      </c>
      <c r="G23" s="43">
        <f t="shared" ref="G23" si="21">D23-E23</f>
        <v>1390263.6699999943</v>
      </c>
    </row>
    <row r="24" spans="1:7" ht="13.2" x14ac:dyDescent="0.25">
      <c r="A24" s="16" t="s">
        <v>148</v>
      </c>
      <c r="B24" s="43">
        <v>21509594.109999999</v>
      </c>
      <c r="C24" s="43">
        <v>2016534.19</v>
      </c>
      <c r="D24" s="43">
        <f t="shared" ref="D24" si="22">B24+C24</f>
        <v>23526128.300000001</v>
      </c>
      <c r="E24" s="43">
        <v>22730065.390000001</v>
      </c>
      <c r="F24" s="43">
        <v>22715065.390000001</v>
      </c>
      <c r="G24" s="43">
        <f t="shared" ref="G24" si="23">D24-E24</f>
        <v>796062.91000000015</v>
      </c>
    </row>
    <row r="25" spans="1:7" ht="13.2" x14ac:dyDescent="0.25">
      <c r="A25" s="16" t="s">
        <v>149</v>
      </c>
      <c r="B25" s="43">
        <v>23310603.390000001</v>
      </c>
      <c r="C25" s="43">
        <v>312947.89</v>
      </c>
      <c r="D25" s="43">
        <f t="shared" ref="D25" si="24">B25+C25</f>
        <v>23623551.280000001</v>
      </c>
      <c r="E25" s="43">
        <v>21172868.420000002</v>
      </c>
      <c r="F25" s="43">
        <v>21090868.420000002</v>
      </c>
      <c r="G25" s="43">
        <f t="shared" ref="G25" si="25">D25-E25</f>
        <v>2450682.8599999994</v>
      </c>
    </row>
    <row r="26" spans="1:7" ht="13.2" x14ac:dyDescent="0.25">
      <c r="A26" s="16" t="s">
        <v>150</v>
      </c>
      <c r="B26" s="43">
        <v>12773119.890000001</v>
      </c>
      <c r="C26" s="43">
        <v>1724097.24</v>
      </c>
      <c r="D26" s="43">
        <f t="shared" ref="D26" si="26">B26+C26</f>
        <v>14497217.130000001</v>
      </c>
      <c r="E26" s="43">
        <v>13483430.689999999</v>
      </c>
      <c r="F26" s="43">
        <v>12393230.529999999</v>
      </c>
      <c r="G26" s="43">
        <f t="shared" ref="G26" si="27">D26-E26</f>
        <v>1013786.4400000013</v>
      </c>
    </row>
    <row r="27" spans="1:7" ht="13.2" x14ac:dyDescent="0.25">
      <c r="A27" s="16" t="s">
        <v>151</v>
      </c>
      <c r="B27" s="43">
        <v>27415536.16</v>
      </c>
      <c r="C27" s="43">
        <v>7951808.0999999996</v>
      </c>
      <c r="D27" s="43">
        <f t="shared" ref="D27" si="28">B27+C27</f>
        <v>35367344.259999998</v>
      </c>
      <c r="E27" s="43">
        <v>29920258.460000001</v>
      </c>
      <c r="F27" s="43">
        <v>29893258.460000001</v>
      </c>
      <c r="G27" s="43">
        <f t="shared" ref="G27" si="29">D27-E27</f>
        <v>5447085.799999997</v>
      </c>
    </row>
    <row r="28" spans="1:7" ht="13.2" x14ac:dyDescent="0.25">
      <c r="A28" s="16" t="s">
        <v>152</v>
      </c>
      <c r="B28" s="43">
        <v>12018616.66</v>
      </c>
      <c r="C28" s="43">
        <v>24000</v>
      </c>
      <c r="D28" s="43">
        <f t="shared" ref="D28" si="30">B28+C28</f>
        <v>12042616.66</v>
      </c>
      <c r="E28" s="43">
        <v>10510434.869999999</v>
      </c>
      <c r="F28" s="43">
        <v>10487434.869999999</v>
      </c>
      <c r="G28" s="43">
        <f t="shared" ref="G28" si="31">D28-E28</f>
        <v>1532181.790000001</v>
      </c>
    </row>
    <row r="29" spans="1:7" ht="13.2" x14ac:dyDescent="0.25">
      <c r="A29" s="16" t="s">
        <v>153</v>
      </c>
      <c r="B29" s="43">
        <v>44264693.479999997</v>
      </c>
      <c r="C29" s="43">
        <v>35041440.850000001</v>
      </c>
      <c r="D29" s="43">
        <f t="shared" ref="D29" si="32">B29+C29</f>
        <v>79306134.329999998</v>
      </c>
      <c r="E29" s="43">
        <v>62368247.359999999</v>
      </c>
      <c r="F29" s="43">
        <v>62248247.359999999</v>
      </c>
      <c r="G29" s="43">
        <f t="shared" ref="G29" si="33">D29-E29</f>
        <v>16937886.969999999</v>
      </c>
    </row>
    <row r="30" spans="1:7" ht="13.2" x14ac:dyDescent="0.25">
      <c r="A30" s="16" t="s">
        <v>154</v>
      </c>
      <c r="B30" s="43">
        <v>23610117.920000002</v>
      </c>
      <c r="C30" s="43">
        <v>47403872.359999999</v>
      </c>
      <c r="D30" s="43">
        <f t="shared" ref="D30" si="34">B30+C30</f>
        <v>71013990.280000001</v>
      </c>
      <c r="E30" s="43">
        <v>59446703.909999996</v>
      </c>
      <c r="F30" s="43">
        <v>59029101.909999996</v>
      </c>
      <c r="G30" s="43">
        <f t="shared" ref="G30" si="35">D30-E30</f>
        <v>11567286.370000005</v>
      </c>
    </row>
    <row r="31" spans="1:7" ht="13.2" x14ac:dyDescent="0.25">
      <c r="A31" s="16" t="s">
        <v>155</v>
      </c>
      <c r="B31" s="43">
        <v>3045804.59</v>
      </c>
      <c r="C31" s="43">
        <v>0</v>
      </c>
      <c r="D31" s="43">
        <f t="shared" ref="D31" si="36">B31+C31</f>
        <v>3045804.59</v>
      </c>
      <c r="E31" s="43">
        <v>2216655.2000000002</v>
      </c>
      <c r="F31" s="43">
        <v>2210055.2000000002</v>
      </c>
      <c r="G31" s="43">
        <f t="shared" ref="G31" si="37">D31-E31</f>
        <v>829149.38999999966</v>
      </c>
    </row>
    <row r="32" spans="1:7" ht="13.2" x14ac:dyDescent="0.25">
      <c r="A32" s="16" t="s">
        <v>156</v>
      </c>
      <c r="B32" s="43">
        <v>61091099.200000003</v>
      </c>
      <c r="C32" s="43">
        <v>4000000</v>
      </c>
      <c r="D32" s="43">
        <f t="shared" ref="D32" si="38">B32+C32</f>
        <v>65091099.200000003</v>
      </c>
      <c r="E32" s="43">
        <v>63091099.200000003</v>
      </c>
      <c r="F32" s="43">
        <v>63091099.200000003</v>
      </c>
      <c r="G32" s="43">
        <f t="shared" ref="G32" si="39">D32-E32</f>
        <v>2000000</v>
      </c>
    </row>
    <row r="33" spans="1:7" ht="13.2" x14ac:dyDescent="0.25">
      <c r="A33" s="16" t="s">
        <v>157</v>
      </c>
      <c r="B33" s="43">
        <v>4884908.17</v>
      </c>
      <c r="C33" s="43">
        <v>0</v>
      </c>
      <c r="D33" s="43">
        <f t="shared" ref="D33" si="40">B33+C33</f>
        <v>4884908.17</v>
      </c>
      <c r="E33" s="43">
        <v>4884908.17</v>
      </c>
      <c r="F33" s="43">
        <v>4884908.17</v>
      </c>
      <c r="G33" s="43">
        <f t="shared" ref="G33" si="41">D33-E33</f>
        <v>0</v>
      </c>
    </row>
    <row r="34" spans="1:7" ht="13.2" x14ac:dyDescent="0.25">
      <c r="A34" s="16" t="s">
        <v>158</v>
      </c>
      <c r="B34" s="43">
        <v>7210000</v>
      </c>
      <c r="C34" s="43">
        <v>1490000</v>
      </c>
      <c r="D34" s="43">
        <f t="shared" ref="D34" si="42">B34+C34</f>
        <v>8700000</v>
      </c>
      <c r="E34" s="43">
        <v>8700000</v>
      </c>
      <c r="F34" s="43">
        <v>8700000</v>
      </c>
      <c r="G34" s="43">
        <f t="shared" ref="G34" si="43">D34-E34</f>
        <v>0</v>
      </c>
    </row>
    <row r="35" spans="1:7" ht="13.2" x14ac:dyDescent="0.25">
      <c r="A35" s="16" t="s">
        <v>159</v>
      </c>
      <c r="B35" s="43">
        <v>4657500</v>
      </c>
      <c r="C35" s="43">
        <v>0</v>
      </c>
      <c r="D35" s="43">
        <f t="shared" ref="D35" si="44">B35+C35</f>
        <v>4657500</v>
      </c>
      <c r="E35" s="43">
        <v>4657500</v>
      </c>
      <c r="F35" s="43">
        <v>4657500</v>
      </c>
      <c r="G35" s="43">
        <f t="shared" ref="G35" si="45">D35-E35</f>
        <v>0</v>
      </c>
    </row>
    <row r="36" spans="1:7" ht="13.2" x14ac:dyDescent="0.25">
      <c r="A36" s="16"/>
      <c r="B36" s="43"/>
      <c r="C36" s="43"/>
      <c r="D36" s="43"/>
      <c r="E36" s="43"/>
      <c r="F36" s="43"/>
      <c r="G36" s="43"/>
    </row>
    <row r="37" spans="1:7" ht="13.2" x14ac:dyDescent="0.25">
      <c r="A37" s="10" t="s">
        <v>50</v>
      </c>
      <c r="B37" s="47">
        <f t="shared" ref="B37:G37" si="46">SUM(B7:B36)</f>
        <v>1094438141.51</v>
      </c>
      <c r="C37" s="47">
        <f t="shared" si="46"/>
        <v>551413588.44000006</v>
      </c>
      <c r="D37" s="47">
        <f t="shared" si="46"/>
        <v>1645851729.9500003</v>
      </c>
      <c r="E37" s="47">
        <f t="shared" si="46"/>
        <v>1291681220.3600001</v>
      </c>
      <c r="F37" s="47">
        <f t="shared" si="46"/>
        <v>1285780716.2</v>
      </c>
      <c r="G37" s="47">
        <f t="shared" si="46"/>
        <v>354170509.59000015</v>
      </c>
    </row>
    <row r="40" spans="1:7" ht="45" customHeight="1" x14ac:dyDescent="0.2">
      <c r="A40" s="39" t="s">
        <v>161</v>
      </c>
      <c r="B40" s="40"/>
      <c r="C40" s="40"/>
      <c r="D40" s="40"/>
      <c r="E40" s="40"/>
      <c r="F40" s="40"/>
      <c r="G40" s="41"/>
    </row>
    <row r="41" spans="1:7" ht="15" customHeight="1" x14ac:dyDescent="0.2">
      <c r="A41" s="30"/>
      <c r="B41" s="29"/>
      <c r="C41" s="29"/>
      <c r="D41" s="29"/>
      <c r="E41" s="29"/>
      <c r="F41" s="29"/>
      <c r="G41" s="31"/>
    </row>
    <row r="42" spans="1:7" x14ac:dyDescent="0.2">
      <c r="A42" s="25"/>
      <c r="B42" s="22"/>
      <c r="C42" s="23"/>
      <c r="D42" s="20" t="s">
        <v>57</v>
      </c>
      <c r="E42" s="23"/>
      <c r="F42" s="24"/>
      <c r="G42" s="36" t="s">
        <v>56</v>
      </c>
    </row>
    <row r="43" spans="1:7" ht="20.399999999999999" x14ac:dyDescent="0.2">
      <c r="A43" s="21" t="s">
        <v>51</v>
      </c>
      <c r="B43" s="2" t="s">
        <v>52</v>
      </c>
      <c r="C43" s="2" t="s">
        <v>117</v>
      </c>
      <c r="D43" s="2" t="s">
        <v>53</v>
      </c>
      <c r="E43" s="2" t="s">
        <v>54</v>
      </c>
      <c r="F43" s="2" t="s">
        <v>55</v>
      </c>
      <c r="G43" s="37"/>
    </row>
    <row r="44" spans="1:7" x14ac:dyDescent="0.2">
      <c r="A44" s="26"/>
      <c r="B44" s="3">
        <v>1</v>
      </c>
      <c r="C44" s="3">
        <v>2</v>
      </c>
      <c r="D44" s="3" t="s">
        <v>118</v>
      </c>
      <c r="E44" s="3">
        <v>4</v>
      </c>
      <c r="F44" s="3">
        <v>5</v>
      </c>
      <c r="G44" s="3" t="s">
        <v>119</v>
      </c>
    </row>
    <row r="45" spans="1:7" x14ac:dyDescent="0.2">
      <c r="A45" s="27"/>
      <c r="B45" s="28"/>
      <c r="C45" s="28"/>
      <c r="D45" s="28"/>
      <c r="E45" s="28"/>
      <c r="F45" s="28"/>
      <c r="G45" s="28"/>
    </row>
    <row r="46" spans="1:7" x14ac:dyDescent="0.2">
      <c r="A46" s="17" t="s">
        <v>8</v>
      </c>
      <c r="B46" s="5">
        <v>0</v>
      </c>
      <c r="C46" s="5">
        <v>0</v>
      </c>
      <c r="D46" s="5">
        <f>B46+C46</f>
        <v>0</v>
      </c>
      <c r="E46" s="5">
        <v>0</v>
      </c>
      <c r="F46" s="5">
        <v>0</v>
      </c>
      <c r="G46" s="5">
        <f>D46-E46</f>
        <v>0</v>
      </c>
    </row>
    <row r="47" spans="1:7" x14ac:dyDescent="0.2">
      <c r="A47" s="17" t="s">
        <v>9</v>
      </c>
      <c r="B47" s="5">
        <v>0</v>
      </c>
      <c r="C47" s="5">
        <v>0</v>
      </c>
      <c r="D47" s="5">
        <f t="shared" ref="D47:D49" si="47">B47+C47</f>
        <v>0</v>
      </c>
      <c r="E47" s="5">
        <v>0</v>
      </c>
      <c r="F47" s="5">
        <v>0</v>
      </c>
      <c r="G47" s="5">
        <f t="shared" ref="G47:G49" si="48">D47-E47</f>
        <v>0</v>
      </c>
    </row>
    <row r="48" spans="1:7" x14ac:dyDescent="0.2">
      <c r="A48" s="17" t="s">
        <v>10</v>
      </c>
      <c r="B48" s="5">
        <v>0</v>
      </c>
      <c r="C48" s="5">
        <v>0</v>
      </c>
      <c r="D48" s="5">
        <f t="shared" si="47"/>
        <v>0</v>
      </c>
      <c r="E48" s="5">
        <v>0</v>
      </c>
      <c r="F48" s="5">
        <v>0</v>
      </c>
      <c r="G48" s="5">
        <f t="shared" si="48"/>
        <v>0</v>
      </c>
    </row>
    <row r="49" spans="1:7" x14ac:dyDescent="0.2">
      <c r="A49" s="17" t="s">
        <v>121</v>
      </c>
      <c r="B49" s="5">
        <v>0</v>
      </c>
      <c r="C49" s="5">
        <v>0</v>
      </c>
      <c r="D49" s="5">
        <f t="shared" si="47"/>
        <v>0</v>
      </c>
      <c r="E49" s="5">
        <v>0</v>
      </c>
      <c r="F49" s="5">
        <v>0</v>
      </c>
      <c r="G49" s="5">
        <f t="shared" si="48"/>
        <v>0</v>
      </c>
    </row>
    <row r="50" spans="1:7" x14ac:dyDescent="0.2">
      <c r="A50" s="17"/>
      <c r="B50" s="5"/>
      <c r="C50" s="5"/>
      <c r="D50" s="5"/>
      <c r="E50" s="5"/>
      <c r="F50" s="5"/>
      <c r="G50" s="5"/>
    </row>
    <row r="51" spans="1:7" x14ac:dyDescent="0.2">
      <c r="A51" s="10" t="s">
        <v>50</v>
      </c>
      <c r="B51" s="11">
        <f t="shared" ref="B51:G51" si="49">SUM(B46:B49)</f>
        <v>0</v>
      </c>
      <c r="C51" s="11">
        <f t="shared" si="49"/>
        <v>0</v>
      </c>
      <c r="D51" s="11">
        <f t="shared" si="49"/>
        <v>0</v>
      </c>
      <c r="E51" s="11">
        <f t="shared" si="49"/>
        <v>0</v>
      </c>
      <c r="F51" s="11">
        <f t="shared" si="49"/>
        <v>0</v>
      </c>
      <c r="G51" s="11">
        <f t="shared" si="49"/>
        <v>0</v>
      </c>
    </row>
    <row r="54" spans="1:7" ht="45" customHeight="1" x14ac:dyDescent="0.2">
      <c r="A54" s="38" t="s">
        <v>162</v>
      </c>
      <c r="B54" s="34"/>
      <c r="C54" s="34"/>
      <c r="D54" s="34"/>
      <c r="E54" s="34"/>
      <c r="F54" s="34"/>
      <c r="G54" s="35"/>
    </row>
    <row r="55" spans="1:7" x14ac:dyDescent="0.2">
      <c r="A55" s="25"/>
      <c r="B55" s="22"/>
      <c r="C55" s="23"/>
      <c r="D55" s="20" t="s">
        <v>57</v>
      </c>
      <c r="E55" s="23"/>
      <c r="F55" s="24"/>
      <c r="G55" s="36" t="s">
        <v>56</v>
      </c>
    </row>
    <row r="56" spans="1:7" ht="20.399999999999999" x14ac:dyDescent="0.2">
      <c r="A56" s="21" t="s">
        <v>51</v>
      </c>
      <c r="B56" s="2" t="s">
        <v>52</v>
      </c>
      <c r="C56" s="2" t="s">
        <v>117</v>
      </c>
      <c r="D56" s="2" t="s">
        <v>53</v>
      </c>
      <c r="E56" s="2" t="s">
        <v>54</v>
      </c>
      <c r="F56" s="2" t="s">
        <v>55</v>
      </c>
      <c r="G56" s="37"/>
    </row>
    <row r="57" spans="1:7" x14ac:dyDescent="0.2">
      <c r="A57" s="26"/>
      <c r="B57" s="3">
        <v>1</v>
      </c>
      <c r="C57" s="3">
        <v>2</v>
      </c>
      <c r="D57" s="3" t="s">
        <v>118</v>
      </c>
      <c r="E57" s="3">
        <v>4</v>
      </c>
      <c r="F57" s="3">
        <v>5</v>
      </c>
      <c r="G57" s="3" t="s">
        <v>119</v>
      </c>
    </row>
    <row r="58" spans="1:7" x14ac:dyDescent="0.2">
      <c r="A58" s="27"/>
      <c r="B58" s="28"/>
      <c r="C58" s="28"/>
      <c r="D58" s="28"/>
      <c r="E58" s="28"/>
      <c r="F58" s="28"/>
      <c r="G58" s="28"/>
    </row>
    <row r="59" spans="1:7" ht="13.2" x14ac:dyDescent="0.25">
      <c r="A59" s="18" t="s">
        <v>12</v>
      </c>
      <c r="B59" s="43">
        <v>1103361.75</v>
      </c>
      <c r="C59" s="43">
        <v>500000</v>
      </c>
      <c r="D59" s="43">
        <f t="shared" ref="D59:D71" si="50">B59+C59</f>
        <v>1603361.75</v>
      </c>
      <c r="E59" s="43">
        <v>1121413.44</v>
      </c>
      <c r="F59" s="43">
        <v>1121413.44</v>
      </c>
      <c r="G59" s="43">
        <f t="shared" ref="G59:G71" si="51">D59-E59</f>
        <v>481948.31000000006</v>
      </c>
    </row>
    <row r="60" spans="1:7" ht="13.2" x14ac:dyDescent="0.25">
      <c r="A60" s="18"/>
      <c r="B60" s="43"/>
      <c r="C60" s="43"/>
      <c r="D60" s="43"/>
      <c r="E60" s="43"/>
      <c r="F60" s="43"/>
      <c r="G60" s="43"/>
    </row>
    <row r="61" spans="1:7" ht="13.2" x14ac:dyDescent="0.25">
      <c r="A61" s="18" t="s">
        <v>11</v>
      </c>
      <c r="B61" s="43">
        <v>0</v>
      </c>
      <c r="C61" s="43">
        <v>0</v>
      </c>
      <c r="D61" s="43">
        <f t="shared" si="50"/>
        <v>0</v>
      </c>
      <c r="E61" s="43">
        <v>0</v>
      </c>
      <c r="F61" s="43">
        <v>0</v>
      </c>
      <c r="G61" s="43">
        <f t="shared" si="51"/>
        <v>0</v>
      </c>
    </row>
    <row r="62" spans="1:7" ht="13.2" x14ac:dyDescent="0.25">
      <c r="A62" s="18"/>
      <c r="B62" s="43"/>
      <c r="C62" s="43"/>
      <c r="D62" s="43"/>
      <c r="E62" s="43"/>
      <c r="F62" s="43"/>
      <c r="G62" s="43"/>
    </row>
    <row r="63" spans="1:7" ht="21" x14ac:dyDescent="0.25">
      <c r="A63" s="18" t="s">
        <v>13</v>
      </c>
      <c r="B63" s="43">
        <v>0</v>
      </c>
      <c r="C63" s="43">
        <v>0</v>
      </c>
      <c r="D63" s="43">
        <f t="shared" si="50"/>
        <v>0</v>
      </c>
      <c r="E63" s="43">
        <v>0</v>
      </c>
      <c r="F63" s="43">
        <v>0</v>
      </c>
      <c r="G63" s="43">
        <f t="shared" si="51"/>
        <v>0</v>
      </c>
    </row>
    <row r="64" spans="1:7" ht="13.2" x14ac:dyDescent="0.25">
      <c r="A64" s="18"/>
      <c r="B64" s="43"/>
      <c r="C64" s="43"/>
      <c r="D64" s="43"/>
      <c r="E64" s="43"/>
      <c r="F64" s="43"/>
      <c r="G64" s="43"/>
    </row>
    <row r="65" spans="1:7" ht="13.2" x14ac:dyDescent="0.25">
      <c r="A65" s="18" t="s">
        <v>25</v>
      </c>
      <c r="B65" s="43">
        <v>0</v>
      </c>
      <c r="C65" s="43">
        <v>0</v>
      </c>
      <c r="D65" s="43">
        <f t="shared" si="50"/>
        <v>0</v>
      </c>
      <c r="E65" s="43">
        <v>0</v>
      </c>
      <c r="F65" s="43">
        <v>0</v>
      </c>
      <c r="G65" s="43">
        <f t="shared" si="51"/>
        <v>0</v>
      </c>
    </row>
    <row r="66" spans="1:7" ht="13.2" x14ac:dyDescent="0.25">
      <c r="A66" s="18"/>
      <c r="B66" s="43"/>
      <c r="C66" s="43"/>
      <c r="D66" s="43"/>
      <c r="E66" s="43"/>
      <c r="F66" s="43"/>
      <c r="G66" s="43"/>
    </row>
    <row r="67" spans="1:7" ht="21" x14ac:dyDescent="0.25">
      <c r="A67" s="18" t="s">
        <v>26</v>
      </c>
      <c r="B67" s="43">
        <v>0</v>
      </c>
      <c r="C67" s="43">
        <v>0</v>
      </c>
      <c r="D67" s="43">
        <f t="shared" si="50"/>
        <v>0</v>
      </c>
      <c r="E67" s="43">
        <v>0</v>
      </c>
      <c r="F67" s="43">
        <v>0</v>
      </c>
      <c r="G67" s="43">
        <f t="shared" si="51"/>
        <v>0</v>
      </c>
    </row>
    <row r="68" spans="1:7" ht="13.2" x14ac:dyDescent="0.25">
      <c r="A68" s="18"/>
      <c r="B68" s="43"/>
      <c r="C68" s="43"/>
      <c r="D68" s="43"/>
      <c r="E68" s="43"/>
      <c r="F68" s="43"/>
      <c r="G68" s="43"/>
    </row>
    <row r="69" spans="1:7" ht="13.2" x14ac:dyDescent="0.25">
      <c r="A69" s="18" t="s">
        <v>128</v>
      </c>
      <c r="B69" s="43">
        <v>0</v>
      </c>
      <c r="C69" s="43">
        <v>0</v>
      </c>
      <c r="D69" s="43">
        <f t="shared" si="50"/>
        <v>0</v>
      </c>
      <c r="E69" s="43">
        <v>0</v>
      </c>
      <c r="F69" s="43">
        <v>0</v>
      </c>
      <c r="G69" s="43">
        <f t="shared" si="51"/>
        <v>0</v>
      </c>
    </row>
    <row r="70" spans="1:7" ht="13.2" x14ac:dyDescent="0.25">
      <c r="A70" s="18"/>
      <c r="B70" s="43"/>
      <c r="C70" s="43"/>
      <c r="D70" s="43"/>
      <c r="E70" s="43"/>
      <c r="F70" s="43"/>
      <c r="G70" s="43"/>
    </row>
    <row r="71" spans="1:7" ht="13.2" x14ac:dyDescent="0.25">
      <c r="A71" s="18" t="s">
        <v>14</v>
      </c>
      <c r="B71" s="43">
        <v>0</v>
      </c>
      <c r="C71" s="43">
        <v>0</v>
      </c>
      <c r="D71" s="43">
        <f t="shared" si="50"/>
        <v>0</v>
      </c>
      <c r="E71" s="43">
        <v>0</v>
      </c>
      <c r="F71" s="43">
        <v>0</v>
      </c>
      <c r="G71" s="43">
        <f t="shared" si="51"/>
        <v>0</v>
      </c>
    </row>
    <row r="72" spans="1:7" ht="13.2" x14ac:dyDescent="0.25">
      <c r="A72" s="18"/>
      <c r="B72" s="43"/>
      <c r="C72" s="43"/>
      <c r="D72" s="43"/>
      <c r="E72" s="43"/>
      <c r="F72" s="43"/>
      <c r="G72" s="43"/>
    </row>
    <row r="73" spans="1:7" ht="13.2" x14ac:dyDescent="0.25">
      <c r="A73" s="10" t="s">
        <v>50</v>
      </c>
      <c r="B73" s="47">
        <f t="shared" ref="B73:G73" si="52">SUM(B59:B71)</f>
        <v>1103361.75</v>
      </c>
      <c r="C73" s="47">
        <f t="shared" si="52"/>
        <v>500000</v>
      </c>
      <c r="D73" s="47">
        <f t="shared" si="52"/>
        <v>1603361.75</v>
      </c>
      <c r="E73" s="47">
        <f t="shared" si="52"/>
        <v>1121413.44</v>
      </c>
      <c r="F73" s="47">
        <f t="shared" si="52"/>
        <v>1121413.44</v>
      </c>
      <c r="G73" s="47">
        <f t="shared" si="52"/>
        <v>481948.31000000006</v>
      </c>
    </row>
    <row r="75" spans="1:7" x14ac:dyDescent="0.2">
      <c r="A75" s="1" t="s">
        <v>120</v>
      </c>
    </row>
    <row r="77" spans="1:7" s="57" customFormat="1" x14ac:dyDescent="0.2"/>
    <row r="78" spans="1:7" s="57" customFormat="1" x14ac:dyDescent="0.2"/>
    <row r="79" spans="1:7" s="57" customFormat="1" x14ac:dyDescent="0.2"/>
    <row r="80" spans="1:7" s="57" customFormat="1" x14ac:dyDescent="0.2"/>
    <row r="81" spans="1:6" s="57" customFormat="1" x14ac:dyDescent="0.2"/>
    <row r="83" spans="1:6" x14ac:dyDescent="0.2">
      <c r="A83" s="58" t="s">
        <v>164</v>
      </c>
      <c r="B83" s="56"/>
      <c r="C83" s="55" t="s">
        <v>165</v>
      </c>
      <c r="D83" s="55"/>
      <c r="E83" s="55"/>
      <c r="F83" s="55"/>
    </row>
    <row r="84" spans="1:6" ht="13.2" x14ac:dyDescent="0.25">
      <c r="A84" s="59" t="s">
        <v>166</v>
      </c>
      <c r="B84" s="60"/>
      <c r="C84" s="54" t="s">
        <v>167</v>
      </c>
      <c r="D84" s="54"/>
      <c r="E84" s="54"/>
      <c r="F84" s="54"/>
    </row>
    <row r="85" spans="1:6" ht="13.2" x14ac:dyDescent="0.25">
      <c r="A85" s="59" t="s">
        <v>168</v>
      </c>
      <c r="B85" s="60"/>
      <c r="C85" s="54" t="s">
        <v>169</v>
      </c>
      <c r="D85" s="54"/>
      <c r="E85" s="54"/>
      <c r="F85" s="54"/>
    </row>
  </sheetData>
  <sheetProtection formatCells="0" formatColumns="0" formatRows="0" insertRows="0" deleteRows="0" autoFilter="0"/>
  <mergeCells count="9">
    <mergeCell ref="C83:F83"/>
    <mergeCell ref="C84:F84"/>
    <mergeCell ref="C85:F85"/>
    <mergeCell ref="G3:G4"/>
    <mergeCell ref="A1:G1"/>
    <mergeCell ref="A40:G40"/>
    <mergeCell ref="G55:G56"/>
    <mergeCell ref="G42:G43"/>
    <mergeCell ref="A54:G54"/>
  </mergeCells>
  <printOptions horizontalCentered="1"/>
  <pageMargins left="0.31496062992125984" right="0.11811023622047245" top="0.15748031496062992" bottom="0.15748031496062992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2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57.7109375" style="1" customWidth="1"/>
    <col min="2" max="2" width="19.7109375" style="1" bestFit="1" customWidth="1"/>
    <col min="3" max="3" width="18.28515625" style="1" customWidth="1"/>
    <col min="4" max="6" width="19.7109375" style="1" bestFit="1" customWidth="1"/>
    <col min="7" max="7" width="18.28515625" style="1" customWidth="1"/>
    <col min="8" max="16384" width="12" style="1"/>
  </cols>
  <sheetData>
    <row r="1" spans="1:7" ht="50.1" customHeight="1" x14ac:dyDescent="0.2">
      <c r="A1" s="48" t="s">
        <v>163</v>
      </c>
      <c r="B1" s="49"/>
      <c r="C1" s="49"/>
      <c r="D1" s="49"/>
      <c r="E1" s="49"/>
      <c r="F1" s="49"/>
      <c r="G1" s="50"/>
    </row>
    <row r="2" spans="1:7" x14ac:dyDescent="0.2">
      <c r="A2" s="25"/>
      <c r="B2" s="22"/>
      <c r="C2" s="23"/>
      <c r="D2" s="20" t="s">
        <v>57</v>
      </c>
      <c r="E2" s="23"/>
      <c r="F2" s="24"/>
      <c r="G2" s="36" t="s">
        <v>56</v>
      </c>
    </row>
    <row r="3" spans="1:7" ht="24.9" customHeight="1" x14ac:dyDescent="0.2">
      <c r="A3" s="21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7"/>
    </row>
    <row r="4" spans="1:7" x14ac:dyDescent="0.2">
      <c r="A4" s="26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7"/>
      <c r="B5" s="28"/>
      <c r="C5" s="28"/>
      <c r="D5" s="28"/>
      <c r="E5" s="28"/>
      <c r="F5" s="28"/>
      <c r="G5" s="28"/>
    </row>
    <row r="6" spans="1:7" ht="13.2" x14ac:dyDescent="0.25">
      <c r="A6" s="8" t="s">
        <v>15</v>
      </c>
      <c r="B6" s="44">
        <f t="shared" ref="B6:G6" si="0">SUM(B7:B14)</f>
        <v>508958731.5</v>
      </c>
      <c r="C6" s="44">
        <f t="shared" si="0"/>
        <v>114739955.56</v>
      </c>
      <c r="D6" s="44">
        <f t="shared" si="0"/>
        <v>623698687.05999994</v>
      </c>
      <c r="E6" s="44">
        <f t="shared" si="0"/>
        <v>522668207.61000001</v>
      </c>
      <c r="F6" s="44">
        <f t="shared" si="0"/>
        <v>521084903.61000001</v>
      </c>
      <c r="G6" s="44">
        <f t="shared" si="0"/>
        <v>101030479.44999996</v>
      </c>
    </row>
    <row r="7" spans="1:7" ht="13.2" x14ac:dyDescent="0.25">
      <c r="A7" s="19" t="s">
        <v>40</v>
      </c>
      <c r="B7" s="43">
        <v>16243494.25</v>
      </c>
      <c r="C7" s="43">
        <v>70480.87</v>
      </c>
      <c r="D7" s="43">
        <f>B7+C7</f>
        <v>16313975.119999999</v>
      </c>
      <c r="E7" s="43">
        <v>15434680.550000001</v>
      </c>
      <c r="F7" s="43">
        <v>15378680.550000001</v>
      </c>
      <c r="G7" s="43">
        <f>D7-E7</f>
        <v>879294.56999999844</v>
      </c>
    </row>
    <row r="8" spans="1:7" ht="13.2" x14ac:dyDescent="0.25">
      <c r="A8" s="19" t="s">
        <v>16</v>
      </c>
      <c r="B8" s="43">
        <v>943206.68</v>
      </c>
      <c r="C8" s="43">
        <v>5300</v>
      </c>
      <c r="D8" s="43">
        <f t="shared" ref="D8:D14" si="1">B8+C8</f>
        <v>948506.68</v>
      </c>
      <c r="E8" s="43">
        <v>905912.26</v>
      </c>
      <c r="F8" s="43">
        <v>902412.26</v>
      </c>
      <c r="G8" s="43">
        <f t="shared" ref="G8:G14" si="2">D8-E8</f>
        <v>42594.420000000042</v>
      </c>
    </row>
    <row r="9" spans="1:7" ht="13.2" x14ac:dyDescent="0.25">
      <c r="A9" s="19" t="s">
        <v>122</v>
      </c>
      <c r="B9" s="43">
        <v>76527447.519999996</v>
      </c>
      <c r="C9" s="43">
        <v>71223403.799999997</v>
      </c>
      <c r="D9" s="43">
        <f t="shared" si="1"/>
        <v>147750851.31999999</v>
      </c>
      <c r="E9" s="43">
        <v>129054724.52</v>
      </c>
      <c r="F9" s="43">
        <v>128166520.52</v>
      </c>
      <c r="G9" s="43">
        <f t="shared" si="2"/>
        <v>18696126.799999997</v>
      </c>
    </row>
    <row r="10" spans="1:7" ht="13.2" x14ac:dyDescent="0.25">
      <c r="A10" s="19" t="s">
        <v>3</v>
      </c>
      <c r="B10" s="43">
        <v>0</v>
      </c>
      <c r="C10" s="43">
        <v>0</v>
      </c>
      <c r="D10" s="43">
        <f t="shared" si="1"/>
        <v>0</v>
      </c>
      <c r="E10" s="43">
        <v>0</v>
      </c>
      <c r="F10" s="43">
        <v>0</v>
      </c>
      <c r="G10" s="43">
        <f t="shared" si="2"/>
        <v>0</v>
      </c>
    </row>
    <row r="11" spans="1:7" ht="13.2" x14ac:dyDescent="0.25">
      <c r="A11" s="19" t="s">
        <v>22</v>
      </c>
      <c r="B11" s="43">
        <v>109188801.06999999</v>
      </c>
      <c r="C11" s="43">
        <v>-630209.64</v>
      </c>
      <c r="D11" s="43">
        <f t="shared" si="1"/>
        <v>108558591.42999999</v>
      </c>
      <c r="E11" s="43">
        <v>88926133.829999998</v>
      </c>
      <c r="F11" s="43">
        <v>88805733.829999998</v>
      </c>
      <c r="G11" s="43">
        <f t="shared" si="2"/>
        <v>19632457.599999994</v>
      </c>
    </row>
    <row r="12" spans="1:7" ht="13.2" x14ac:dyDescent="0.25">
      <c r="A12" s="19" t="s">
        <v>17</v>
      </c>
      <c r="B12" s="43">
        <v>0</v>
      </c>
      <c r="C12" s="43">
        <v>0</v>
      </c>
      <c r="D12" s="43">
        <f t="shared" si="1"/>
        <v>0</v>
      </c>
      <c r="E12" s="43">
        <v>0</v>
      </c>
      <c r="F12" s="43">
        <v>0</v>
      </c>
      <c r="G12" s="43">
        <f t="shared" si="2"/>
        <v>0</v>
      </c>
    </row>
    <row r="13" spans="1:7" ht="13.2" x14ac:dyDescent="0.25">
      <c r="A13" s="19" t="s">
        <v>41</v>
      </c>
      <c r="B13" s="43">
        <v>215479099.37</v>
      </c>
      <c r="C13" s="43">
        <v>26870672.850000001</v>
      </c>
      <c r="D13" s="43">
        <f t="shared" si="1"/>
        <v>242349772.22</v>
      </c>
      <c r="E13" s="43">
        <v>192075441.61000001</v>
      </c>
      <c r="F13" s="43">
        <v>191747241.61000001</v>
      </c>
      <c r="G13" s="43">
        <f t="shared" si="2"/>
        <v>50274330.609999985</v>
      </c>
    </row>
    <row r="14" spans="1:7" ht="13.2" x14ac:dyDescent="0.25">
      <c r="A14" s="19" t="s">
        <v>18</v>
      </c>
      <c r="B14" s="43">
        <v>90576682.609999999</v>
      </c>
      <c r="C14" s="43">
        <v>17200307.68</v>
      </c>
      <c r="D14" s="43">
        <f t="shared" si="1"/>
        <v>107776990.28999999</v>
      </c>
      <c r="E14" s="43">
        <v>96271314.840000004</v>
      </c>
      <c r="F14" s="43">
        <v>96084314.840000004</v>
      </c>
      <c r="G14" s="43">
        <f t="shared" si="2"/>
        <v>11505675.449999988</v>
      </c>
    </row>
    <row r="15" spans="1:7" ht="13.2" x14ac:dyDescent="0.25">
      <c r="A15" s="19"/>
      <c r="B15" s="43"/>
      <c r="C15" s="43"/>
      <c r="D15" s="43"/>
      <c r="E15" s="43"/>
      <c r="F15" s="43"/>
      <c r="G15" s="43"/>
    </row>
    <row r="16" spans="1:7" ht="13.2" x14ac:dyDescent="0.25">
      <c r="A16" s="8" t="s">
        <v>19</v>
      </c>
      <c r="B16" s="44">
        <f t="shared" ref="B16:G16" si="3">SUM(B17:B23)</f>
        <v>384962962.44</v>
      </c>
      <c r="C16" s="44">
        <f t="shared" si="3"/>
        <v>383140211.25999999</v>
      </c>
      <c r="D16" s="44">
        <f t="shared" si="3"/>
        <v>768103173.69999993</v>
      </c>
      <c r="E16" s="44">
        <f t="shared" si="3"/>
        <v>551858464.75</v>
      </c>
      <c r="F16" s="44">
        <f t="shared" si="3"/>
        <v>548808464.75</v>
      </c>
      <c r="G16" s="44">
        <f t="shared" si="3"/>
        <v>216244708.9499999</v>
      </c>
    </row>
    <row r="17" spans="1:7" ht="13.2" x14ac:dyDescent="0.25">
      <c r="A17" s="19" t="s">
        <v>42</v>
      </c>
      <c r="B17" s="43">
        <v>0</v>
      </c>
      <c r="C17" s="43">
        <v>46647751.340000004</v>
      </c>
      <c r="D17" s="43">
        <f>B17+C17</f>
        <v>46647751.340000004</v>
      </c>
      <c r="E17" s="43">
        <v>21022409.390000001</v>
      </c>
      <c r="F17" s="43">
        <v>21022409.390000001</v>
      </c>
      <c r="G17" s="43">
        <f t="shared" ref="G17:G23" si="4">D17-E17</f>
        <v>25625341.950000003</v>
      </c>
    </row>
    <row r="18" spans="1:7" ht="13.2" x14ac:dyDescent="0.25">
      <c r="A18" s="19" t="s">
        <v>27</v>
      </c>
      <c r="B18" s="43">
        <v>372500478.38</v>
      </c>
      <c r="C18" s="43">
        <v>308643755.19</v>
      </c>
      <c r="D18" s="43">
        <f t="shared" ref="D18:D23" si="5">B18+C18</f>
        <v>681144233.56999993</v>
      </c>
      <c r="E18" s="43">
        <v>494055822.86000001</v>
      </c>
      <c r="F18" s="43">
        <v>491037822.86000001</v>
      </c>
      <c r="G18" s="43">
        <f t="shared" si="4"/>
        <v>187088410.70999992</v>
      </c>
    </row>
    <row r="19" spans="1:7" ht="13.2" x14ac:dyDescent="0.25">
      <c r="A19" s="19" t="s">
        <v>20</v>
      </c>
      <c r="B19" s="43">
        <v>0</v>
      </c>
      <c r="C19" s="43">
        <v>0</v>
      </c>
      <c r="D19" s="43">
        <f t="shared" si="5"/>
        <v>0</v>
      </c>
      <c r="E19" s="43">
        <v>0</v>
      </c>
      <c r="F19" s="43">
        <v>0</v>
      </c>
      <c r="G19" s="43">
        <f t="shared" si="4"/>
        <v>0</v>
      </c>
    </row>
    <row r="20" spans="1:7" ht="13.2" x14ac:dyDescent="0.25">
      <c r="A20" s="19" t="s">
        <v>43</v>
      </c>
      <c r="B20" s="43">
        <v>12462484.060000001</v>
      </c>
      <c r="C20" s="43">
        <v>27848704.73</v>
      </c>
      <c r="D20" s="43">
        <f t="shared" si="5"/>
        <v>40311188.789999999</v>
      </c>
      <c r="E20" s="43">
        <v>36780232.5</v>
      </c>
      <c r="F20" s="43">
        <v>36748232.5</v>
      </c>
      <c r="G20" s="43">
        <f t="shared" si="4"/>
        <v>3530956.2899999991</v>
      </c>
    </row>
    <row r="21" spans="1:7" ht="13.2" x14ac:dyDescent="0.25">
      <c r="A21" s="19" t="s">
        <v>44</v>
      </c>
      <c r="B21" s="43">
        <v>0</v>
      </c>
      <c r="C21" s="43">
        <v>0</v>
      </c>
      <c r="D21" s="43">
        <f t="shared" si="5"/>
        <v>0</v>
      </c>
      <c r="E21" s="43">
        <v>0</v>
      </c>
      <c r="F21" s="43">
        <v>0</v>
      </c>
      <c r="G21" s="43">
        <f t="shared" si="4"/>
        <v>0</v>
      </c>
    </row>
    <row r="22" spans="1:7" ht="13.2" x14ac:dyDescent="0.25">
      <c r="A22" s="19" t="s">
        <v>45</v>
      </c>
      <c r="B22" s="43">
        <v>0</v>
      </c>
      <c r="C22" s="43">
        <v>0</v>
      </c>
      <c r="D22" s="43">
        <f t="shared" si="5"/>
        <v>0</v>
      </c>
      <c r="E22" s="43">
        <v>0</v>
      </c>
      <c r="F22" s="43">
        <v>0</v>
      </c>
      <c r="G22" s="43">
        <f t="shared" si="4"/>
        <v>0</v>
      </c>
    </row>
    <row r="23" spans="1:7" ht="13.2" x14ac:dyDescent="0.25">
      <c r="A23" s="19" t="s">
        <v>4</v>
      </c>
      <c r="B23" s="43">
        <v>0</v>
      </c>
      <c r="C23" s="43">
        <v>0</v>
      </c>
      <c r="D23" s="43">
        <f t="shared" si="5"/>
        <v>0</v>
      </c>
      <c r="E23" s="43">
        <v>0</v>
      </c>
      <c r="F23" s="43">
        <v>0</v>
      </c>
      <c r="G23" s="43">
        <f t="shared" si="4"/>
        <v>0</v>
      </c>
    </row>
    <row r="24" spans="1:7" ht="13.2" x14ac:dyDescent="0.25">
      <c r="A24" s="19"/>
      <c r="B24" s="43"/>
      <c r="C24" s="43"/>
      <c r="D24" s="43"/>
      <c r="E24" s="43"/>
      <c r="F24" s="43"/>
      <c r="G24" s="43"/>
    </row>
    <row r="25" spans="1:7" ht="13.2" x14ac:dyDescent="0.25">
      <c r="A25" s="8" t="s">
        <v>46</v>
      </c>
      <c r="B25" s="44">
        <f t="shared" ref="B25:G25" si="6">SUM(B26:B34)</f>
        <v>122672940.2</v>
      </c>
      <c r="C25" s="44">
        <f t="shared" si="6"/>
        <v>48043421.619999997</v>
      </c>
      <c r="D25" s="44">
        <f t="shared" si="6"/>
        <v>170716361.81999999</v>
      </c>
      <c r="E25" s="44">
        <f t="shared" si="6"/>
        <v>135821040.63000003</v>
      </c>
      <c r="F25" s="44">
        <f t="shared" si="6"/>
        <v>134553840.47</v>
      </c>
      <c r="G25" s="44">
        <f t="shared" si="6"/>
        <v>34895321.189999998</v>
      </c>
    </row>
    <row r="26" spans="1:7" ht="13.2" x14ac:dyDescent="0.25">
      <c r="A26" s="19" t="s">
        <v>28</v>
      </c>
      <c r="B26" s="43">
        <v>41352497.710000001</v>
      </c>
      <c r="C26" s="43">
        <v>11600246.6</v>
      </c>
      <c r="D26" s="43">
        <f>B26+C26</f>
        <v>52952744.310000002</v>
      </c>
      <c r="E26" s="43">
        <v>43313293.890000001</v>
      </c>
      <c r="F26" s="43">
        <v>43256293.890000001</v>
      </c>
      <c r="G26" s="43">
        <f t="shared" ref="G26:G34" si="7">D26-E26</f>
        <v>9639450.4200000018</v>
      </c>
    </row>
    <row r="27" spans="1:7" ht="13.2" x14ac:dyDescent="0.25">
      <c r="A27" s="19" t="s">
        <v>23</v>
      </c>
      <c r="B27" s="43">
        <v>0</v>
      </c>
      <c r="C27" s="43">
        <v>0</v>
      </c>
      <c r="D27" s="43">
        <f t="shared" ref="D27:D34" si="8">B27+C27</f>
        <v>0</v>
      </c>
      <c r="E27" s="43">
        <v>0</v>
      </c>
      <c r="F27" s="43">
        <v>0</v>
      </c>
      <c r="G27" s="43">
        <f t="shared" si="7"/>
        <v>0</v>
      </c>
    </row>
    <row r="28" spans="1:7" ht="13.2" x14ac:dyDescent="0.25">
      <c r="A28" s="19" t="s">
        <v>29</v>
      </c>
      <c r="B28" s="43">
        <v>0</v>
      </c>
      <c r="C28" s="43">
        <v>4050000</v>
      </c>
      <c r="D28" s="43">
        <f t="shared" si="8"/>
        <v>4050000</v>
      </c>
      <c r="E28" s="43">
        <v>3638654.96</v>
      </c>
      <c r="F28" s="43">
        <v>3638654.96</v>
      </c>
      <c r="G28" s="43">
        <f t="shared" si="7"/>
        <v>411345.04000000004</v>
      </c>
    </row>
    <row r="29" spans="1:7" ht="13.2" x14ac:dyDescent="0.25">
      <c r="A29" s="19" t="s">
        <v>47</v>
      </c>
      <c r="B29" s="43">
        <v>0</v>
      </c>
      <c r="C29" s="43">
        <v>0</v>
      </c>
      <c r="D29" s="43">
        <f t="shared" si="8"/>
        <v>0</v>
      </c>
      <c r="E29" s="43">
        <v>0</v>
      </c>
      <c r="F29" s="43">
        <v>0</v>
      </c>
      <c r="G29" s="43">
        <f t="shared" si="7"/>
        <v>0</v>
      </c>
    </row>
    <row r="30" spans="1:7" ht="13.2" x14ac:dyDescent="0.25">
      <c r="A30" s="19" t="s">
        <v>21</v>
      </c>
      <c r="B30" s="43">
        <v>21509594.109999999</v>
      </c>
      <c r="C30" s="43">
        <v>2016534.19</v>
      </c>
      <c r="D30" s="43">
        <f t="shared" si="8"/>
        <v>23526128.300000001</v>
      </c>
      <c r="E30" s="43">
        <v>22730065.390000001</v>
      </c>
      <c r="F30" s="43">
        <v>22715065.390000001</v>
      </c>
      <c r="G30" s="43">
        <f t="shared" si="7"/>
        <v>796062.91000000015</v>
      </c>
    </row>
    <row r="31" spans="1:7" ht="13.2" x14ac:dyDescent="0.25">
      <c r="A31" s="19" t="s">
        <v>5</v>
      </c>
      <c r="B31" s="43">
        <v>0</v>
      </c>
      <c r="C31" s="43">
        <v>0</v>
      </c>
      <c r="D31" s="43">
        <f t="shared" si="8"/>
        <v>0</v>
      </c>
      <c r="E31" s="43">
        <v>0</v>
      </c>
      <c r="F31" s="43">
        <v>0</v>
      </c>
      <c r="G31" s="43">
        <f t="shared" si="7"/>
        <v>0</v>
      </c>
    </row>
    <row r="32" spans="1:7" ht="13.2" x14ac:dyDescent="0.25">
      <c r="A32" s="19" t="s">
        <v>6</v>
      </c>
      <c r="B32" s="43">
        <v>47037728.490000002</v>
      </c>
      <c r="C32" s="43">
        <v>28652543.59</v>
      </c>
      <c r="D32" s="43">
        <f t="shared" si="8"/>
        <v>75690272.079999998</v>
      </c>
      <c r="E32" s="43">
        <v>52655595.700000003</v>
      </c>
      <c r="F32" s="43">
        <v>52550595.700000003</v>
      </c>
      <c r="G32" s="43">
        <f t="shared" si="7"/>
        <v>23034676.379999995</v>
      </c>
    </row>
    <row r="33" spans="1:7" ht="13.2" x14ac:dyDescent="0.25">
      <c r="A33" s="19" t="s">
        <v>48</v>
      </c>
      <c r="B33" s="43">
        <v>12773119.890000001</v>
      </c>
      <c r="C33" s="43">
        <v>1724097.24</v>
      </c>
      <c r="D33" s="43">
        <f t="shared" si="8"/>
        <v>14497217.130000001</v>
      </c>
      <c r="E33" s="43">
        <v>13483430.689999999</v>
      </c>
      <c r="F33" s="43">
        <v>12393230.529999999</v>
      </c>
      <c r="G33" s="43">
        <f t="shared" si="7"/>
        <v>1013786.4400000013</v>
      </c>
    </row>
    <row r="34" spans="1:7" ht="13.2" x14ac:dyDescent="0.25">
      <c r="A34" s="19" t="s">
        <v>30</v>
      </c>
      <c r="B34" s="43">
        <v>0</v>
      </c>
      <c r="C34" s="43">
        <v>0</v>
      </c>
      <c r="D34" s="43">
        <f t="shared" si="8"/>
        <v>0</v>
      </c>
      <c r="E34" s="43">
        <v>0</v>
      </c>
      <c r="F34" s="43">
        <v>0</v>
      </c>
      <c r="G34" s="43">
        <f t="shared" si="7"/>
        <v>0</v>
      </c>
    </row>
    <row r="35" spans="1:7" ht="13.2" x14ac:dyDescent="0.25">
      <c r="A35" s="19"/>
      <c r="B35" s="43"/>
      <c r="C35" s="43"/>
      <c r="D35" s="43"/>
      <c r="E35" s="43"/>
      <c r="F35" s="43"/>
      <c r="G35" s="43"/>
    </row>
    <row r="36" spans="1:7" ht="13.2" x14ac:dyDescent="0.25">
      <c r="A36" s="8" t="s">
        <v>31</v>
      </c>
      <c r="B36" s="44">
        <f t="shared" ref="B36:G36" si="9">SUM(B37:B40)</f>
        <v>77843507.370000005</v>
      </c>
      <c r="C36" s="44">
        <f t="shared" si="9"/>
        <v>5490000</v>
      </c>
      <c r="D36" s="44">
        <f t="shared" si="9"/>
        <v>83333507.370000005</v>
      </c>
      <c r="E36" s="44">
        <f t="shared" si="9"/>
        <v>81333507.370000005</v>
      </c>
      <c r="F36" s="44">
        <f t="shared" si="9"/>
        <v>81333507.370000005</v>
      </c>
      <c r="G36" s="44">
        <f t="shared" si="9"/>
        <v>2000000</v>
      </c>
    </row>
    <row r="37" spans="1:7" ht="13.2" x14ac:dyDescent="0.25">
      <c r="A37" s="19" t="s">
        <v>49</v>
      </c>
      <c r="B37" s="43">
        <v>0</v>
      </c>
      <c r="C37" s="43">
        <v>0</v>
      </c>
      <c r="D37" s="43">
        <f>B37+C37</f>
        <v>0</v>
      </c>
      <c r="E37" s="43">
        <v>0</v>
      </c>
      <c r="F37" s="43">
        <v>0</v>
      </c>
      <c r="G37" s="43">
        <f t="shared" ref="G37:G40" si="10">D37-E37</f>
        <v>0</v>
      </c>
    </row>
    <row r="38" spans="1:7" ht="11.25" customHeight="1" x14ac:dyDescent="0.25">
      <c r="A38" s="19" t="s">
        <v>24</v>
      </c>
      <c r="B38" s="43">
        <v>77843507.370000005</v>
      </c>
      <c r="C38" s="43">
        <v>5490000</v>
      </c>
      <c r="D38" s="43">
        <f t="shared" ref="D38:D40" si="11">B38+C38</f>
        <v>83333507.370000005</v>
      </c>
      <c r="E38" s="43">
        <v>81333507.370000005</v>
      </c>
      <c r="F38" s="43">
        <v>81333507.370000005</v>
      </c>
      <c r="G38" s="43">
        <f t="shared" si="10"/>
        <v>2000000</v>
      </c>
    </row>
    <row r="39" spans="1:7" ht="13.2" x14ac:dyDescent="0.25">
      <c r="A39" s="19" t="s">
        <v>32</v>
      </c>
      <c r="B39" s="43">
        <v>0</v>
      </c>
      <c r="C39" s="43">
        <v>0</v>
      </c>
      <c r="D39" s="43">
        <f t="shared" si="11"/>
        <v>0</v>
      </c>
      <c r="E39" s="43">
        <v>0</v>
      </c>
      <c r="F39" s="43">
        <v>0</v>
      </c>
      <c r="G39" s="43">
        <f t="shared" si="10"/>
        <v>0</v>
      </c>
    </row>
    <row r="40" spans="1:7" ht="13.2" x14ac:dyDescent="0.25">
      <c r="A40" s="19" t="s">
        <v>7</v>
      </c>
      <c r="B40" s="43">
        <v>0</v>
      </c>
      <c r="C40" s="43">
        <v>0</v>
      </c>
      <c r="D40" s="43">
        <f t="shared" si="11"/>
        <v>0</v>
      </c>
      <c r="E40" s="43">
        <v>0</v>
      </c>
      <c r="F40" s="43">
        <v>0</v>
      </c>
      <c r="G40" s="43">
        <f t="shared" si="10"/>
        <v>0</v>
      </c>
    </row>
    <row r="41" spans="1:7" ht="13.2" x14ac:dyDescent="0.25">
      <c r="A41" s="19"/>
      <c r="B41" s="43"/>
      <c r="C41" s="43"/>
      <c r="D41" s="43"/>
      <c r="E41" s="43"/>
      <c r="F41" s="43"/>
      <c r="G41" s="43"/>
    </row>
    <row r="42" spans="1:7" ht="13.2" x14ac:dyDescent="0.25">
      <c r="A42" s="10" t="s">
        <v>50</v>
      </c>
      <c r="B42" s="47">
        <f t="shared" ref="B42:G42" si="12">SUM(B36+B25+B16+B6)</f>
        <v>1094438141.51</v>
      </c>
      <c r="C42" s="47">
        <f t="shared" si="12"/>
        <v>551413588.44000006</v>
      </c>
      <c r="D42" s="47">
        <f t="shared" si="12"/>
        <v>1645851729.9499998</v>
      </c>
      <c r="E42" s="47">
        <f t="shared" si="12"/>
        <v>1291681220.3600001</v>
      </c>
      <c r="F42" s="47">
        <f t="shared" si="12"/>
        <v>1285780716.2</v>
      </c>
      <c r="G42" s="47">
        <f t="shared" si="12"/>
        <v>354170509.58999985</v>
      </c>
    </row>
    <row r="44" spans="1:7" x14ac:dyDescent="0.2">
      <c r="A44" s="1" t="s">
        <v>120</v>
      </c>
    </row>
    <row r="50" spans="1:6" x14ac:dyDescent="0.2">
      <c r="A50" s="58" t="s">
        <v>164</v>
      </c>
      <c r="B50" s="56"/>
      <c r="C50" s="55" t="s">
        <v>165</v>
      </c>
      <c r="D50" s="55"/>
      <c r="E50" s="55"/>
      <c r="F50" s="55"/>
    </row>
    <row r="51" spans="1:6" ht="13.2" x14ac:dyDescent="0.25">
      <c r="A51" s="59" t="s">
        <v>166</v>
      </c>
      <c r="B51" s="60"/>
      <c r="C51" s="54" t="s">
        <v>167</v>
      </c>
      <c r="D51" s="54"/>
      <c r="E51" s="54"/>
      <c r="F51" s="54"/>
    </row>
    <row r="52" spans="1:6" ht="13.2" x14ac:dyDescent="0.25">
      <c r="A52" s="59" t="s">
        <v>168</v>
      </c>
      <c r="B52" s="60"/>
      <c r="C52" s="54" t="s">
        <v>169</v>
      </c>
      <c r="D52" s="54"/>
      <c r="E52" s="54"/>
      <c r="F52" s="54"/>
    </row>
  </sheetData>
  <sheetProtection formatCells="0" formatColumns="0" formatRows="0" autoFilter="0"/>
  <mergeCells count="5">
    <mergeCell ref="G2:G3"/>
    <mergeCell ref="A1:G1"/>
    <mergeCell ref="C50:F50"/>
    <mergeCell ref="C51:F51"/>
    <mergeCell ref="C52:F52"/>
  </mergeCells>
  <printOptions horizontalCentered="1"/>
  <pageMargins left="0.31496062992125984" right="0.11811023622047245" top="0.94488188976377963" bottom="0.94488188976377963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2025-01-30T22:31:47Z</cp:lastPrinted>
  <dcterms:created xsi:type="dcterms:W3CDTF">2014-02-10T03:37:14Z</dcterms:created>
  <dcterms:modified xsi:type="dcterms:W3CDTF">2025-01-30T22:48:02Z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